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-006 - Ostrov, Úprava u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'19-006 - Ostrov, Úprava u...'!$C$121:$K$264</definedName>
    <definedName name="_xlnm.Print_Area" localSheetId="1">'19-006 - Ostrov, Úprava u...'!$C$4:$J$76,'19-006 - Ostrov, Úprava u...'!$C$82:$J$105,'19-006 - Ostrov, Úprava u...'!$C$111:$K$264</definedName>
    <definedName name="_xlnm.Print_Area" localSheetId="2">'Seznam figur'!$C$4:$G$197</definedName>
    <definedName name="_xlnm.Print_Titles" localSheetId="0">'Rekapitulace stavby'!$92:$92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<sst xmlns="http://schemas.openxmlformats.org/spreadsheetml/2006/main" count="2581" uniqueCount="485">
  <si>
    <t>Export Komplet</t>
  </si>
  <si>
    <t/>
  </si>
  <si>
    <t>2.0</t>
  </si>
  <si>
    <t>ZAMOK</t>
  </si>
  <si>
    <t>False</t>
  </si>
  <si>
    <t>{0c55ff67-3eb4-4e10-88f3-7c4b300f4e69}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</si>
  <si>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</si>
  <si>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</si>
  <si>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</si>
  <si>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</si>
  <si>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</si>
  <si>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</si>
  <si>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</si>
  <si>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</si>
  <si>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</si>
  <si>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</si>
  <si>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</si>
  <si>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Úprava ulice Hroznětínské pod mostem 221-032B</t>
  </si>
  <si>
    <t>KSO:</t>
  </si>
  <si>
    <t>CC-CZ:</t>
  </si>
  <si>
    <t>Místo:</t>
  </si>
  <si>
    <t>Ostrov</t>
  </si>
  <si>
    <t>Datum:</t>
  </si>
  <si>
    <t>19. 1. 2020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</si>
  <si>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</si>
  <si>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</si>
  <si>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</si>
  <si>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</si>
  <si>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</si>
  <si>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</si>
  <si>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</si>
  <si>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</si>
  <si>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</si>
  <si>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</si>
  <si>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</si>
  <si>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</si>
  <si>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</si>
  <si>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</si>
  <si>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</si>
  <si>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</si>
  <si>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</si>
  <si>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</si>
  <si>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</si>
  <si>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</si>
  <si>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</si>
  <si>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</si>
  <si>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</si>
  <si>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</si>
  <si>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</si>
  <si>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</si>
  <si>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</si>
  <si>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</si>
  <si>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</si>
  <si>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</si>
  <si>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</si>
  <si>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</si>
  <si>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</si>
  <si>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</si>
  <si>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</si>
  <si>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</si>
  <si>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</si>
  <si>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</si>
  <si>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</si>
  <si>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</si>
  <si>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</si>
  <si>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</si>
  <si>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</si>
  <si>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</si>
  <si>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</si>
  <si>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</si>
  <si>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</si>
  <si>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</si>
  <si>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</si>
  <si>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</si>
  <si>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</si>
  <si>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</si>
  <si>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</si>
  <si>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</si>
  <si>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</si>
  <si>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</si>
  <si>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</si>
  <si>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</si>
  <si>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</si>
  <si>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</si>
  <si>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</si>
  <si>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</si>
  <si>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ziv_plna</t>
  </si>
  <si>
    <t>279,05</t>
  </si>
  <si>
    <t>2</t>
  </si>
  <si>
    <t>ziv_KSC</t>
  </si>
  <si>
    <t>32,5</t>
  </si>
  <si>
    <t>KRYCÍ LIST SOUPISU PRACÍ</t>
  </si>
  <si>
    <t>KSC</t>
  </si>
  <si>
    <t>311,55</t>
  </si>
  <si>
    <t>frez_40</t>
  </si>
  <si>
    <t>512,13</t>
  </si>
  <si>
    <t>frez_100</t>
  </si>
  <si>
    <t>499,13</t>
  </si>
  <si>
    <t>vykop_1</t>
  </si>
  <si>
    <t>166,5</t>
  </si>
  <si>
    <t>vykop_2</t>
  </si>
  <si>
    <t>ryha</t>
  </si>
  <si>
    <t>7,02</t>
  </si>
  <si>
    <t>odvoz_zem</t>
  </si>
  <si>
    <t>169,9</t>
  </si>
  <si>
    <t>zasyp</t>
  </si>
  <si>
    <t>4,62</t>
  </si>
  <si>
    <t>travnik</t>
  </si>
  <si>
    <t>107,11</t>
  </si>
  <si>
    <t>voda</t>
  </si>
  <si>
    <t>1,071</t>
  </si>
  <si>
    <t>loze</t>
  </si>
  <si>
    <t>0,72</t>
  </si>
  <si>
    <t>plan_2</t>
  </si>
  <si>
    <t>37,28</t>
  </si>
  <si>
    <t>plan_1</t>
  </si>
  <si>
    <t>ACP</t>
  </si>
  <si>
    <t>810,68</t>
  </si>
  <si>
    <t>ACO</t>
  </si>
  <si>
    <t>823,68</t>
  </si>
  <si>
    <t>PP150</t>
  </si>
  <si>
    <t>8</t>
  </si>
  <si>
    <t>UV</t>
  </si>
  <si>
    <t>obet_potr</t>
  </si>
  <si>
    <t>1,68</t>
  </si>
  <si>
    <t>E13</t>
  </si>
  <si>
    <t>IP22</t>
  </si>
  <si>
    <t>3</t>
  </si>
  <si>
    <t>IP10a</t>
  </si>
  <si>
    <t>IP10b</t>
  </si>
  <si>
    <t>B1</t>
  </si>
  <si>
    <t>DIO_zn</t>
  </si>
  <si>
    <t>11</t>
  </si>
  <si>
    <t>Z2</t>
  </si>
  <si>
    <t>obr_ch</t>
  </si>
  <si>
    <t>79,89</t>
  </si>
  <si>
    <t>spara</t>
  </si>
  <si>
    <t>24,58</t>
  </si>
  <si>
    <t>deska</t>
  </si>
  <si>
    <t>22,8</t>
  </si>
  <si>
    <t>zlab</t>
  </si>
  <si>
    <t>46,6</t>
  </si>
  <si>
    <t>sut_kam</t>
  </si>
  <si>
    <t>132,207</t>
  </si>
  <si>
    <t>sut_ziv</t>
  </si>
  <si>
    <t>278,976</t>
  </si>
  <si>
    <t>sut</t>
  </si>
  <si>
    <t>411,183</t>
  </si>
  <si>
    <t>sondy</t>
  </si>
  <si>
    <t>10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</si>
  <si>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</si>
  <si>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</si>
  <si>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</si>
  <si>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</si>
  <si>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</si>
  <si>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</si>
  <si>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</si>
  <si>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</si>
  <si>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</si>
  <si>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</si>
  <si>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</si>
  <si>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</si>
  <si>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</si>
  <si>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</si>
  <si>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</si>
  <si>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</si>
  <si>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</si>
  <si>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</si>
  <si>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</si>
  <si>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</si>
  <si>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</si>
  <si>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</si>
  <si>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</si>
  <si>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</si>
  <si>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</si>
  <si>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</si>
  <si>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</si>
  <si>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</si>
  <si>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</si>
  <si>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</si>
  <si>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</si>
  <si>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</si>
  <si>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</si>
  <si>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</si>
  <si>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200 mm strojně pl přes 200 m2</t>
  </si>
  <si>
    <t>m2</t>
  </si>
  <si>
    <t>CS ÚRS 2020 01</t>
  </si>
  <si>
    <t>4</t>
  </si>
  <si>
    <t>-1788509908</t>
  </si>
  <si>
    <t>VV</t>
  </si>
  <si>
    <t>113107223</t>
  </si>
  <si>
    <t>Odstranění podkladu z kameniva drceného tl 300 mm strojně pl přes 200 m2</t>
  </si>
  <si>
    <t>-323567541</t>
  </si>
  <si>
    <t>113107243</t>
  </si>
  <si>
    <t>Odstranění podkladu živičného tl 150 mm strojně pl přes 200 m2</t>
  </si>
  <si>
    <t>1115829342</t>
  </si>
  <si>
    <t>32,50</t>
  </si>
  <si>
    <t>Součet</t>
  </si>
  <si>
    <t>113154332</t>
  </si>
  <si>
    <t>Frézování živičného krytu tl 40 mm pruh š 2 m pl do 10000 m2 bez překážek v trase</t>
  </si>
  <si>
    <t>-1477034876</t>
  </si>
  <si>
    <t>5</t>
  </si>
  <si>
    <t>113154334</t>
  </si>
  <si>
    <t>Frézování živičného krytu tl 100 mm pruh š 2 m pl do 10000 m2 bez překážek v trase</t>
  </si>
  <si>
    <t>1707097405</t>
  </si>
  <si>
    <t>6</t>
  </si>
  <si>
    <t>122252204</t>
  </si>
  <si>
    <t>Odkopávky a prokopávky nezapažené pro silnice a dálnice v hornině třídy těžitelnosti I objem do 500 m3 strojně</t>
  </si>
  <si>
    <t>m3</t>
  </si>
  <si>
    <t>62712372</t>
  </si>
  <si>
    <t>18,5*9</t>
  </si>
  <si>
    <t>7</t>
  </si>
  <si>
    <t>122452204</t>
  </si>
  <si>
    <t>Odkopávky a prokopávky nezapažené pro silnice a dálnice v hornině třídy těžitelnosti II objem do 500 m3 strojně</t>
  </si>
  <si>
    <t>1713502451</t>
  </si>
  <si>
    <t>10-9</t>
  </si>
  <si>
    <t>132251101</t>
  </si>
  <si>
    <t>Hloubení rýh nezapažených  š do 800 mm v hornině třídy těžitelnosti I, skupiny 3 objem do 20 m3 strojně</t>
  </si>
  <si>
    <t>2071362108</t>
  </si>
  <si>
    <t>9*0,6*1,3</t>
  </si>
  <si>
    <t>9</t>
  </si>
  <si>
    <t>162751117</t>
  </si>
  <si>
    <t>Vodorovné přemístění do 10000 m výkopku/sypaniny z horniny třídy těžitelnosti I, skupiny 1 až 3 (RC Sadov 11 km)</t>
  </si>
  <si>
    <t>-1833710945</t>
  </si>
  <si>
    <t>ryha-zasyp+vykop_1+vykop_2</t>
  </si>
  <si>
    <t>162751119</t>
  </si>
  <si>
    <t>Příplatek k vodorovnému přemístění výkopku/sypaniny z horniny třídy těžitelnosti I, skupiny 1 až 3 ZKD 1000 m přes 10000 m (další 1 km)</t>
  </si>
  <si>
    <t>-1507769886</t>
  </si>
  <si>
    <t>odvoz_zem*1,0</t>
  </si>
  <si>
    <t>181951112</t>
  </si>
  <si>
    <t>Úprava pláně v hornině třídy těžitelnosti I, skupiny 1 až 3 se zhutněním</t>
  </si>
  <si>
    <t>-674046645</t>
  </si>
  <si>
    <t>plan_1+plan_2</t>
  </si>
  <si>
    <t>12</t>
  </si>
  <si>
    <t>997013873</t>
  </si>
  <si>
    <t>Poplatek za uložení stavebního odpadu na recyklační skládce (skládkovné) zeminy a kamení zatříděného do Katalogu odpadů pod kódem 17 05 04</t>
  </si>
  <si>
    <t>t</t>
  </si>
  <si>
    <t>-379266369</t>
  </si>
  <si>
    <t>odvoz_zem*1,7</t>
  </si>
  <si>
    <t>13</t>
  </si>
  <si>
    <t>174151101</t>
  </si>
  <si>
    <t>Zásyp jam, šachet rýh nebo kolem objektů sypaninou se zhutněním</t>
  </si>
  <si>
    <t>-250582171</t>
  </si>
  <si>
    <t>ryha-loze-obet_potr</t>
  </si>
  <si>
    <t>14</t>
  </si>
  <si>
    <t>181111122</t>
  </si>
  <si>
    <t>Plošná úprava terénu do 500 m2 zemina tř 1 až 4 nerovnosti do 150 mm ve svahu do 1:2</t>
  </si>
  <si>
    <t>-946259242</t>
  </si>
  <si>
    <t>181411132</t>
  </si>
  <si>
    <t>Založení parkového trávníku výsevem plochy do 1000 m2 ve svahu do 1:2 (30 g/m2)</t>
  </si>
  <si>
    <t>210210159</t>
  </si>
  <si>
    <t>16</t>
  </si>
  <si>
    <t>M</t>
  </si>
  <si>
    <t>00572410</t>
  </si>
  <si>
    <t>osivo směs travní parková</t>
  </si>
  <si>
    <t>kg</t>
  </si>
  <si>
    <t>1127811667</t>
  </si>
  <si>
    <t>travnik*0,03</t>
  </si>
  <si>
    <t>17</t>
  </si>
  <si>
    <t>182303112</t>
  </si>
  <si>
    <t>Doplnění zeminy nebo substrátu na travnatých plochách tl 50 mm rovina ve svahu do 1:2</t>
  </si>
  <si>
    <t>713465822</t>
  </si>
  <si>
    <t>18</t>
  </si>
  <si>
    <t>10371500</t>
  </si>
  <si>
    <t>substrát pro trávníky VL</t>
  </si>
  <si>
    <t>-91639229</t>
  </si>
  <si>
    <t>travnik*0,1</t>
  </si>
  <si>
    <t>10,711*0,058 'Přepočtené koeficientem množství</t>
  </si>
  <si>
    <t>19</t>
  </si>
  <si>
    <t>185804312</t>
  </si>
  <si>
    <t>Zalití rostlin vodou plocha přes 20 m2 (5 l/m2 - 2x)</t>
  </si>
  <si>
    <t>720645203</t>
  </si>
  <si>
    <t>travnik*2*0,005</t>
  </si>
  <si>
    <t>20</t>
  </si>
  <si>
    <t>185851121</t>
  </si>
  <si>
    <t>Dovoz vody pro zálivku rostlin za vzdálenost do 1000 m</t>
  </si>
  <si>
    <t>-1326984989</t>
  </si>
  <si>
    <t>Vodorovné konstrukce</t>
  </si>
  <si>
    <t>451572111</t>
  </si>
  <si>
    <t>Lože pod potrubí otevřený výkop z kameniva drobného těženého</t>
  </si>
  <si>
    <t>890851577</t>
  </si>
  <si>
    <t>PP150*0,6*0,15</t>
  </si>
  <si>
    <t>Komunikace pozemní</t>
  </si>
  <si>
    <t>22</t>
  </si>
  <si>
    <t>564851111</t>
  </si>
  <si>
    <t>Podklad ze štěrkodrtě ŠD tl 150 mm</t>
  </si>
  <si>
    <t>-2124209530</t>
  </si>
  <si>
    <t>zlab*0,8</t>
  </si>
  <si>
    <t>23</t>
  </si>
  <si>
    <t>564861111</t>
  </si>
  <si>
    <t>Podklad ze štěrkodrtě ŠD tl 200 mm</t>
  </si>
  <si>
    <t>-162064279</t>
  </si>
  <si>
    <t>24</t>
  </si>
  <si>
    <t>565155121</t>
  </si>
  <si>
    <t>Asfaltový beton vrstva podkladní ACP 16 (obalované kamenivo OKS) tl 70 mm š přes 3 m</t>
  </si>
  <si>
    <t>906186667</t>
  </si>
  <si>
    <t>frez_100+KSC</t>
  </si>
  <si>
    <t>25</t>
  </si>
  <si>
    <t>567122112</t>
  </si>
  <si>
    <t>Podklad ze směsi stmelené cementem SC C 8/10 (KSC I) tl 130 mm</t>
  </si>
  <si>
    <t>-818460866</t>
  </si>
  <si>
    <t>26</t>
  </si>
  <si>
    <t>569931132</t>
  </si>
  <si>
    <t>Zpevnění krajnic asfaltovým recyklátem tl 100 mm</t>
  </si>
  <si>
    <t>-30277046</t>
  </si>
  <si>
    <t>27</t>
  </si>
  <si>
    <t>573191111</t>
  </si>
  <si>
    <t>Postřik infiltrační kationaktivní emulzí v množství 1 kg/m2</t>
  </si>
  <si>
    <t>538138440</t>
  </si>
  <si>
    <t>28</t>
  </si>
  <si>
    <t>573231108</t>
  </si>
  <si>
    <t>Postřik živičný spojovací ze silniční emulze v množství 0,50 kg/m2</t>
  </si>
  <si>
    <t>1802851943</t>
  </si>
  <si>
    <t>29</t>
  </si>
  <si>
    <t>577134221</t>
  </si>
  <si>
    <t>Asfaltový beton vrstva obrusná ACO 11 (ABS) tř. II tl 40 mm š přes 3 m z nemodifikovaného asfaltu</t>
  </si>
  <si>
    <t>-957761318</t>
  </si>
  <si>
    <t>frez_40+KSC</t>
  </si>
  <si>
    <t>Trubní vedení</t>
  </si>
  <si>
    <t>30</t>
  </si>
  <si>
    <t>871310310</t>
  </si>
  <si>
    <t>Montáž kanalizačního potrubí hladkého plnostěnného SN 10 z polypropylenu DN 150</t>
  </si>
  <si>
    <t>m</t>
  </si>
  <si>
    <t>-1188727749</t>
  </si>
  <si>
    <t>31</t>
  </si>
  <si>
    <t>28611195</t>
  </si>
  <si>
    <t>trubka kanalizační PPKGEM 160x4,9x500mm SN10</t>
  </si>
  <si>
    <t>-876905238</t>
  </si>
  <si>
    <t>32</t>
  </si>
  <si>
    <t>877390430</t>
  </si>
  <si>
    <t>Montáž spojek na kanalizačním potrubí z PP trub korugovaných DN 400</t>
  </si>
  <si>
    <t>kus</t>
  </si>
  <si>
    <t>83980264</t>
  </si>
  <si>
    <t>33</t>
  </si>
  <si>
    <t>28617407</t>
  </si>
  <si>
    <t>odbočka sedlová kanalizace PVC/PP hladké DN 400/150</t>
  </si>
  <si>
    <t>-1880792299</t>
  </si>
  <si>
    <t>34</t>
  </si>
  <si>
    <t>895941211</t>
  </si>
  <si>
    <t>Zřízení vpusti kanalizační uliční z betonových dílců typ UV-50 nízký</t>
  </si>
  <si>
    <t>-1331322013</t>
  </si>
  <si>
    <t>35</t>
  </si>
  <si>
    <t>BTL.0006303.URS</t>
  </si>
  <si>
    <t>dno betonové pro uliční vpusť s výtokovým otvorem TBV-Q 450/330/1a 45x33x5cm, PVC DN 150</t>
  </si>
  <si>
    <t>1095100493</t>
  </si>
  <si>
    <t>36</t>
  </si>
  <si>
    <t>BTL.0006306.URS</t>
  </si>
  <si>
    <t>skruž betonová pro uliční vpusť horní TBV-Q 450/195/5c, 45x19,5x5cm</t>
  </si>
  <si>
    <t>2057374667</t>
  </si>
  <si>
    <t>37</t>
  </si>
  <si>
    <t>59223864</t>
  </si>
  <si>
    <t>prstenec pro uliční vpusť vyrovnávací betonový 390x60x130mm</t>
  </si>
  <si>
    <t>-71143460</t>
  </si>
  <si>
    <t>38</t>
  </si>
  <si>
    <t>592238796</t>
  </si>
  <si>
    <t>kompozitní vtoková mříž B125, 494/544/120 mm</t>
  </si>
  <si>
    <t>1053249464</t>
  </si>
  <si>
    <t>39</t>
  </si>
  <si>
    <t>899623161</t>
  </si>
  <si>
    <t>Obetonování potrubí nebo zdiva stok betonem prostým tř. C 20/25 v otevřeném výkopu</t>
  </si>
  <si>
    <t>235110592</t>
  </si>
  <si>
    <t>PP150*0,6*0,35</t>
  </si>
  <si>
    <t>Ostatní konstrukce a práce, bourání</t>
  </si>
  <si>
    <t>40</t>
  </si>
  <si>
    <t>913121111</t>
  </si>
  <si>
    <t>Montáž a demontáž dočasné dopravní značky kompletní základní</t>
  </si>
  <si>
    <t>-1310452546</t>
  </si>
  <si>
    <t>41</t>
  </si>
  <si>
    <t>913121211</t>
  </si>
  <si>
    <t>Příplatek k dočasné dopravní značce kompletní základní za první a ZKD den použití</t>
  </si>
  <si>
    <t>567606396</t>
  </si>
  <si>
    <t>DIO_zn*45</t>
  </si>
  <si>
    <t>42</t>
  </si>
  <si>
    <t>913211113</t>
  </si>
  <si>
    <t>Montáž a demontáž dočasné dopravní zábrany reflexní šířky 3 m</t>
  </si>
  <si>
    <t>-543378267</t>
  </si>
  <si>
    <t>43</t>
  </si>
  <si>
    <t>913211213</t>
  </si>
  <si>
    <t>Příplatek k dočasné dopravní zábraně reflexní 3 m za první a ZKD den použití</t>
  </si>
  <si>
    <t>350527763</t>
  </si>
  <si>
    <t>Z2*45</t>
  </si>
  <si>
    <t>44</t>
  </si>
  <si>
    <t>916231214</t>
  </si>
  <si>
    <t>Osazení chodníkového obrubníku betonového stojatého s oboustrannou opěrou do lože z betonu prostého C 16/20 n XF1</t>
  </si>
  <si>
    <t>1306730427</t>
  </si>
  <si>
    <t>39,30+40,59</t>
  </si>
  <si>
    <t>45</t>
  </si>
  <si>
    <t>BET.L25C01</t>
  </si>
  <si>
    <t>obrubník univerzální BEST-LINEA I 50x8x25cm, přírodní</t>
  </si>
  <si>
    <t>-1090341644</t>
  </si>
  <si>
    <t>obr_ch*2*1,02</t>
  </si>
  <si>
    <t>46</t>
  </si>
  <si>
    <t>919112212</t>
  </si>
  <si>
    <t>Řezání spár pro vytvoření komůrky š 10 mm hl 20 mm pro těsnící zálivku v živičném krytu</t>
  </si>
  <si>
    <t>-1775081505</t>
  </si>
  <si>
    <t>6,5+7,7+10,38</t>
  </si>
  <si>
    <t>47</t>
  </si>
  <si>
    <t>919122111</t>
  </si>
  <si>
    <t>Těsnění spár zálivkou za tepla pro komůrky š 10 mm hl 20 mm s těsnicím profilem</t>
  </si>
  <si>
    <t>-974909726</t>
  </si>
  <si>
    <t>48</t>
  </si>
  <si>
    <t>919735111</t>
  </si>
  <si>
    <t>Řezání stávajícího živičného krytu hl do 50 mm</t>
  </si>
  <si>
    <t>-594960757</t>
  </si>
  <si>
    <t>49</t>
  </si>
  <si>
    <t>919735112</t>
  </si>
  <si>
    <t>Řezání stávajícího živičného krytu hl do 100 mm</t>
  </si>
  <si>
    <t>1465806477</t>
  </si>
  <si>
    <t>2*6,5</t>
  </si>
  <si>
    <t>50</t>
  </si>
  <si>
    <t>935112112</t>
  </si>
  <si>
    <t>Osazení příkopového žlabu do betonu tl 100 mm z betonových desek</t>
  </si>
  <si>
    <t>2123856589</t>
  </si>
  <si>
    <t>51</t>
  </si>
  <si>
    <t>59227134</t>
  </si>
  <si>
    <t>deska betonová příložná 500x330x80mm</t>
  </si>
  <si>
    <t>-1580793357</t>
  </si>
  <si>
    <t>deska/0,33/0,5</t>
  </si>
  <si>
    <t>52</t>
  </si>
  <si>
    <t>935112211</t>
  </si>
  <si>
    <t>Osazení příkopového žlabu do betonu tl 100 mm z betonových tvárnic š 800 mm</t>
  </si>
  <si>
    <t>-1694283381</t>
  </si>
  <si>
    <t>53</t>
  </si>
  <si>
    <t>BET.ZLAC01</t>
  </si>
  <si>
    <t>žlab betonový dvouvrstvý BEST ŽLAB I  8x33x59/66,9</t>
  </si>
  <si>
    <t>663293494</t>
  </si>
  <si>
    <t>zlab*3*1,03</t>
  </si>
  <si>
    <t>54</t>
  </si>
  <si>
    <t>966006132</t>
  </si>
  <si>
    <t>Odstranění značek dopravních nebo orientačních se sloupky s betonovými patkami</t>
  </si>
  <si>
    <t>504604527</t>
  </si>
  <si>
    <t>55</t>
  </si>
  <si>
    <t>966006211</t>
  </si>
  <si>
    <t>Odstranění svislých dopravních značek ze sloupů, sloupků nebo konzol</t>
  </si>
  <si>
    <t>1309247610</t>
  </si>
  <si>
    <t>997</t>
  </si>
  <si>
    <t>Přesun sutě</t>
  </si>
  <si>
    <t>56</t>
  </si>
  <si>
    <t>997006512</t>
  </si>
  <si>
    <t>Vodorovné doprava suti s naložením a složením na skládku do 1 km (RC Sadov 11 km)</t>
  </si>
  <si>
    <t>-1021101726</t>
  </si>
  <si>
    <t>9,425+122,782</t>
  </si>
  <si>
    <t>98,450+52,749+127,777</t>
  </si>
  <si>
    <t>57</t>
  </si>
  <si>
    <t>997006519</t>
  </si>
  <si>
    <t>Příplatek k vodorovnému přemístění suti na skládku ZKD 1 km přes 1 km (dalších 10 km)</t>
  </si>
  <si>
    <t>-1933431463</t>
  </si>
  <si>
    <t>sut*10</t>
  </si>
  <si>
    <t>58</t>
  </si>
  <si>
    <t>997221873</t>
  </si>
  <si>
    <t>1205396518</t>
  </si>
  <si>
    <t>59</t>
  </si>
  <si>
    <t>997221875</t>
  </si>
  <si>
    <t>Poplatek za uložení stavebního odpadu na recyklační skládce (skládkovné) asfaltového bez obsahu dehtu zatříděného do Katalogu odpadů pod kódem 17 03 02</t>
  </si>
  <si>
    <t>-1762940914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</si>
  <si>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</si>
  <si>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</si>
  <si>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</si>
  <si>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</si>
  <si>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</si>
  <si>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712359491</t>
  </si>
  <si>
    <t>Práce a dodávky M</t>
  </si>
  <si>
    <t>46-M</t>
  </si>
  <si>
    <t>Zemní práce při extr.mont.pracích</t>
  </si>
  <si>
    <t>61</t>
  </si>
  <si>
    <t>460010025</t>
  </si>
  <si>
    <t>Vytyčení trasy inženýrských sítí v zastavěném prostoru</t>
  </si>
  <si>
    <t>km</t>
  </si>
  <si>
    <t>64</t>
  </si>
  <si>
    <t>-1167289880</t>
  </si>
  <si>
    <t>62</t>
  </si>
  <si>
    <t>460150153</t>
  </si>
  <si>
    <t>Hloubení kabelových zapažených i nezapažených rýh ručně š 35 cm, hl 70 cm, v hornině tř 3</t>
  </si>
  <si>
    <t>1322125844</t>
  </si>
  <si>
    <t>63</t>
  </si>
  <si>
    <t>460490013</t>
  </si>
  <si>
    <t>Krytí kabelů výstražnou fólií šířky 34 cm</t>
  </si>
  <si>
    <t>1178482370</t>
  </si>
  <si>
    <t>460561821</t>
  </si>
  <si>
    <t>Zásyp rýh strojně včetně zhutnění a urovnání povrchu - v zástavbě</t>
  </si>
  <si>
    <t>-361744321</t>
  </si>
  <si>
    <t>sondy*0,35*0,7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</si>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</sst>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19-006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Úprava ulice Hroznětínské pod mostem 221-032B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19. 1. 2020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78</v>
      </c>
      <c r="BT94" s="116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0" s="7" customFormat="1" ht="24.75" customHeight="1">
      <c r="A95" s="117" t="s">
        <v>82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'19-006 - Ostrov, Úprava u...'!J28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'19-006 - Ostrov, Úprava u...'!P122</f>
        <v>0</v>
      </c>
      <c r="AV95" s="126">
        <f>'19-006 - Ostrov, Úprava u...'!J31</f>
        <v>0</v>
      </c>
      <c r="AW95" s="126">
        <f>'19-006 - Ostrov, Úprava u...'!J32</f>
        <v>0</v>
      </c>
      <c r="AX95" s="126">
        <f>'19-006 - Ostrov, Úprava u...'!J33</f>
        <v>0</v>
      </c>
      <c r="AY95" s="126">
        <f>'19-006 - Ostrov, Úprava u...'!J34</f>
        <v>0</v>
      </c>
      <c r="AZ95" s="126">
        <f>'19-006 - Ostrov, Úprava u...'!F31</f>
        <v>0</v>
      </c>
      <c r="BA95" s="126">
        <f>'19-006 - Ostrov, Úprava u...'!F32</f>
        <v>0</v>
      </c>
      <c r="BB95" s="126">
        <f>'19-006 - Ostrov, Úprava u...'!F33</f>
        <v>0</v>
      </c>
      <c r="BC95" s="126">
        <f>'19-006 - Ostrov, Úprava u...'!F34</f>
        <v>0</v>
      </c>
      <c r="BD95" s="128">
        <f>'19-006 - Ostrov, Úprava u...'!F35</f>
        <v>0</v>
      </c>
      <c r="BE95" s="7"/>
      <c r="BT95" s="129" t="s">
        <v>84</v>
      </c>
      <c r="BU95" s="129" t="s">
        <v>85</v>
      </c>
      <c r="BV95" s="129" t="s">
        <v>80</v>
      </c>
      <c r="BW95" s="129" t="s">
        <v>5</v>
      </c>
      <c r="BX95" s="129" t="s">
        <v>81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-006 - Ostrov, Úprava 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  <c r="AZ2" s="130" t="s">
        <v>86</v>
      </c>
      <c r="BA2" s="130" t="s">
        <v>1</v>
      </c>
      <c r="BB2" s="130" t="s">
        <v>1</v>
      </c>
      <c r="BC2" s="130" t="s">
        <v>87</v>
      </c>
      <c r="BD2" s="130" t="s">
        <v>88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88</v>
      </c>
      <c r="AZ3" s="130" t="s">
        <v>89</v>
      </c>
      <c r="BA3" s="130" t="s">
        <v>1</v>
      </c>
      <c r="BB3" s="130" t="s">
        <v>1</v>
      </c>
      <c r="BC3" s="130" t="s">
        <v>90</v>
      </c>
      <c r="BD3" s="130" t="s">
        <v>88</v>
      </c>
    </row>
    <row r="4" spans="2:56" s="1" customFormat="1" ht="24.95" customHeight="1">
      <c r="B4" s="19"/>
      <c r="D4" s="133" t="s">
        <v>91</v>
      </c>
      <c r="L4" s="19"/>
      <c r="M4" s="134" t="s">
        <v>10</v>
      </c>
      <c r="AT4" s="16" t="s">
        <v>4</v>
      </c>
      <c r="AZ4" s="130" t="s">
        <v>92</v>
      </c>
      <c r="BA4" s="130" t="s">
        <v>1</v>
      </c>
      <c r="BB4" s="130" t="s">
        <v>1</v>
      </c>
      <c r="BC4" s="130" t="s">
        <v>93</v>
      </c>
      <c r="BD4" s="130" t="s">
        <v>88</v>
      </c>
    </row>
    <row r="5" spans="2:56" s="1" customFormat="1" ht="6.95" customHeight="1">
      <c r="B5" s="19"/>
      <c r="L5" s="19"/>
      <c r="AZ5" s="130" t="s">
        <v>94</v>
      </c>
      <c r="BA5" s="130" t="s">
        <v>1</v>
      </c>
      <c r="BB5" s="130" t="s">
        <v>1</v>
      </c>
      <c r="BC5" s="130" t="s">
        <v>95</v>
      </c>
      <c r="BD5" s="130" t="s">
        <v>88</v>
      </c>
    </row>
    <row r="6" spans="1:56" s="2" customFormat="1" ht="12" customHeight="1">
      <c r="A6" s="37"/>
      <c r="B6" s="43"/>
      <c r="C6" s="37"/>
      <c r="D6" s="135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Z6" s="130" t="s">
        <v>96</v>
      </c>
      <c r="BA6" s="130" t="s">
        <v>1</v>
      </c>
      <c r="BB6" s="130" t="s">
        <v>1</v>
      </c>
      <c r="BC6" s="130" t="s">
        <v>97</v>
      </c>
      <c r="BD6" s="130" t="s">
        <v>88</v>
      </c>
    </row>
    <row r="7" spans="1:56" s="2" customFormat="1" ht="16.5" customHeight="1">
      <c r="A7" s="37"/>
      <c r="B7" s="43"/>
      <c r="C7" s="37"/>
      <c r="D7" s="37"/>
      <c r="E7" s="136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Z7" s="130" t="s">
        <v>98</v>
      </c>
      <c r="BA7" s="130" t="s">
        <v>1</v>
      </c>
      <c r="BB7" s="130" t="s">
        <v>1</v>
      </c>
      <c r="BC7" s="130" t="s">
        <v>99</v>
      </c>
      <c r="BD7" s="130" t="s">
        <v>88</v>
      </c>
    </row>
    <row r="8" spans="1:56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0" t="s">
        <v>100</v>
      </c>
      <c r="BA8" s="130" t="s">
        <v>1</v>
      </c>
      <c r="BB8" s="130" t="s">
        <v>1</v>
      </c>
      <c r="BC8" s="130" t="s">
        <v>84</v>
      </c>
      <c r="BD8" s="130" t="s">
        <v>88</v>
      </c>
    </row>
    <row r="9" spans="1:56" s="2" customFormat="1" ht="12" customHeight="1">
      <c r="A9" s="37"/>
      <c r="B9" s="43"/>
      <c r="C9" s="37"/>
      <c r="D9" s="135" t="s">
        <v>18</v>
      </c>
      <c r="E9" s="37"/>
      <c r="F9" s="137" t="s">
        <v>1</v>
      </c>
      <c r="G9" s="37"/>
      <c r="H9" s="37"/>
      <c r="I9" s="135" t="s">
        <v>19</v>
      </c>
      <c r="J9" s="137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0" t="s">
        <v>101</v>
      </c>
      <c r="BA9" s="130" t="s">
        <v>1</v>
      </c>
      <c r="BB9" s="130" t="s">
        <v>1</v>
      </c>
      <c r="BC9" s="130" t="s">
        <v>102</v>
      </c>
      <c r="BD9" s="130" t="s">
        <v>88</v>
      </c>
    </row>
    <row r="10" spans="1:56" s="2" customFormat="1" ht="12" customHeight="1">
      <c r="A10" s="37"/>
      <c r="B10" s="43"/>
      <c r="C10" s="37"/>
      <c r="D10" s="135" t="s">
        <v>20</v>
      </c>
      <c r="E10" s="37"/>
      <c r="F10" s="137" t="s">
        <v>21</v>
      </c>
      <c r="G10" s="37"/>
      <c r="H10" s="37"/>
      <c r="I10" s="135" t="s">
        <v>22</v>
      </c>
      <c r="J10" s="138" t="str">
        <f>'Rekapitulace stavby'!AN8</f>
        <v>19. 1. 2020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0" t="s">
        <v>103</v>
      </c>
      <c r="BA10" s="130" t="s">
        <v>1</v>
      </c>
      <c r="BB10" s="130" t="s">
        <v>1</v>
      </c>
      <c r="BC10" s="130" t="s">
        <v>104</v>
      </c>
      <c r="BD10" s="130" t="s">
        <v>88</v>
      </c>
    </row>
    <row r="11" spans="1:56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0" t="s">
        <v>105</v>
      </c>
      <c r="BA11" s="130" t="s">
        <v>1</v>
      </c>
      <c r="BB11" s="130" t="s">
        <v>1</v>
      </c>
      <c r="BC11" s="130" t="s">
        <v>106</v>
      </c>
      <c r="BD11" s="130" t="s">
        <v>88</v>
      </c>
    </row>
    <row r="12" spans="1:56" s="2" customFormat="1" ht="12" customHeight="1">
      <c r="A12" s="37"/>
      <c r="B12" s="43"/>
      <c r="C12" s="37"/>
      <c r="D12" s="135" t="s">
        <v>24</v>
      </c>
      <c r="E12" s="37"/>
      <c r="F12" s="37"/>
      <c r="G12" s="37"/>
      <c r="H12" s="37"/>
      <c r="I12" s="135" t="s">
        <v>25</v>
      </c>
      <c r="J12" s="137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0" t="s">
        <v>107</v>
      </c>
      <c r="BA12" s="130" t="s">
        <v>1</v>
      </c>
      <c r="BB12" s="130" t="s">
        <v>1</v>
      </c>
      <c r="BC12" s="130" t="s">
        <v>108</v>
      </c>
      <c r="BD12" s="130" t="s">
        <v>88</v>
      </c>
    </row>
    <row r="13" spans="1:56" s="2" customFormat="1" ht="18" customHeight="1">
      <c r="A13" s="37"/>
      <c r="B13" s="43"/>
      <c r="C13" s="37"/>
      <c r="D13" s="37"/>
      <c r="E13" s="137" t="s">
        <v>27</v>
      </c>
      <c r="F13" s="37"/>
      <c r="G13" s="37"/>
      <c r="H13" s="37"/>
      <c r="I13" s="135" t="s">
        <v>28</v>
      </c>
      <c r="J13" s="137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0" t="s">
        <v>109</v>
      </c>
      <c r="BA13" s="130" t="s">
        <v>1</v>
      </c>
      <c r="BB13" s="130" t="s">
        <v>1</v>
      </c>
      <c r="BC13" s="130" t="s">
        <v>110</v>
      </c>
      <c r="BD13" s="130" t="s">
        <v>88</v>
      </c>
    </row>
    <row r="14" spans="1:56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0" t="s">
        <v>111</v>
      </c>
      <c r="BA14" s="130" t="s">
        <v>1</v>
      </c>
      <c r="BB14" s="130" t="s">
        <v>1</v>
      </c>
      <c r="BC14" s="130" t="s">
        <v>112</v>
      </c>
      <c r="BD14" s="130" t="s">
        <v>88</v>
      </c>
    </row>
    <row r="15" spans="1:56" s="2" customFormat="1" ht="12" customHeight="1">
      <c r="A15" s="37"/>
      <c r="B15" s="43"/>
      <c r="C15" s="37"/>
      <c r="D15" s="135" t="s">
        <v>30</v>
      </c>
      <c r="E15" s="37"/>
      <c r="F15" s="37"/>
      <c r="G15" s="37"/>
      <c r="H15" s="37"/>
      <c r="I15" s="135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0" t="s">
        <v>113</v>
      </c>
      <c r="BA15" s="130" t="s">
        <v>1</v>
      </c>
      <c r="BB15" s="130" t="s">
        <v>1</v>
      </c>
      <c r="BC15" s="130" t="s">
        <v>114</v>
      </c>
      <c r="BD15" s="130" t="s">
        <v>88</v>
      </c>
    </row>
    <row r="16" spans="1:56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7"/>
      <c r="G16" s="137"/>
      <c r="H16" s="137"/>
      <c r="I16" s="135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0" t="s">
        <v>115</v>
      </c>
      <c r="BA16" s="130" t="s">
        <v>1</v>
      </c>
      <c r="BB16" s="130" t="s">
        <v>1</v>
      </c>
      <c r="BC16" s="130" t="s">
        <v>87</v>
      </c>
      <c r="BD16" s="130" t="s">
        <v>88</v>
      </c>
    </row>
    <row r="17" spans="1:56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0" t="s">
        <v>116</v>
      </c>
      <c r="BA17" s="130" t="s">
        <v>1</v>
      </c>
      <c r="BB17" s="130" t="s">
        <v>1</v>
      </c>
      <c r="BC17" s="130" t="s">
        <v>117</v>
      </c>
      <c r="BD17" s="130" t="s">
        <v>88</v>
      </c>
    </row>
    <row r="18" spans="1:56" s="2" customFormat="1" ht="12" customHeight="1">
      <c r="A18" s="37"/>
      <c r="B18" s="43"/>
      <c r="C18" s="37"/>
      <c r="D18" s="135" t="s">
        <v>32</v>
      </c>
      <c r="E18" s="37"/>
      <c r="F18" s="37"/>
      <c r="G18" s="37"/>
      <c r="H18" s="37"/>
      <c r="I18" s="135" t="s">
        <v>25</v>
      </c>
      <c r="J18" s="137" t="s">
        <v>33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0" t="s">
        <v>118</v>
      </c>
      <c r="BA18" s="130" t="s">
        <v>1</v>
      </c>
      <c r="BB18" s="130" t="s">
        <v>1</v>
      </c>
      <c r="BC18" s="130" t="s">
        <v>119</v>
      </c>
      <c r="BD18" s="130" t="s">
        <v>88</v>
      </c>
    </row>
    <row r="19" spans="1:56" s="2" customFormat="1" ht="18" customHeight="1">
      <c r="A19" s="37"/>
      <c r="B19" s="43"/>
      <c r="C19" s="37"/>
      <c r="D19" s="37"/>
      <c r="E19" s="137" t="s">
        <v>34</v>
      </c>
      <c r="F19" s="37"/>
      <c r="G19" s="37"/>
      <c r="H19" s="37"/>
      <c r="I19" s="135" t="s">
        <v>28</v>
      </c>
      <c r="J19" s="137" t="s">
        <v>35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0" t="s">
        <v>120</v>
      </c>
      <c r="BA19" s="130" t="s">
        <v>1</v>
      </c>
      <c r="BB19" s="130" t="s">
        <v>1</v>
      </c>
      <c r="BC19" s="130" t="s">
        <v>121</v>
      </c>
      <c r="BD19" s="130" t="s">
        <v>88</v>
      </c>
    </row>
    <row r="20" spans="1:56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0" t="s">
        <v>122</v>
      </c>
      <c r="BA20" s="130" t="s">
        <v>1</v>
      </c>
      <c r="BB20" s="130" t="s">
        <v>1</v>
      </c>
      <c r="BC20" s="130" t="s">
        <v>84</v>
      </c>
      <c r="BD20" s="130" t="s">
        <v>88</v>
      </c>
    </row>
    <row r="21" spans="1:56" s="2" customFormat="1" ht="12" customHeight="1">
      <c r="A21" s="37"/>
      <c r="B21" s="43"/>
      <c r="C21" s="37"/>
      <c r="D21" s="135" t="s">
        <v>37</v>
      </c>
      <c r="E21" s="37"/>
      <c r="F21" s="37"/>
      <c r="G21" s="37"/>
      <c r="H21" s="37"/>
      <c r="I21" s="135" t="s">
        <v>25</v>
      </c>
      <c r="J21" s="137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0" t="s">
        <v>123</v>
      </c>
      <c r="BA21" s="130" t="s">
        <v>1</v>
      </c>
      <c r="BB21" s="130" t="s">
        <v>1</v>
      </c>
      <c r="BC21" s="130" t="s">
        <v>124</v>
      </c>
      <c r="BD21" s="130" t="s">
        <v>88</v>
      </c>
    </row>
    <row r="22" spans="1:56" s="2" customFormat="1" ht="18" customHeight="1">
      <c r="A22" s="37"/>
      <c r="B22" s="43"/>
      <c r="C22" s="37"/>
      <c r="D22" s="37"/>
      <c r="E22" s="137" t="s">
        <v>34</v>
      </c>
      <c r="F22" s="37"/>
      <c r="G22" s="37"/>
      <c r="H22" s="37"/>
      <c r="I22" s="135" t="s">
        <v>28</v>
      </c>
      <c r="J22" s="137" t="s">
        <v>35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0" t="s">
        <v>125</v>
      </c>
      <c r="BA22" s="130" t="s">
        <v>1</v>
      </c>
      <c r="BB22" s="130" t="s">
        <v>1</v>
      </c>
      <c r="BC22" s="130" t="s">
        <v>88</v>
      </c>
      <c r="BD22" s="130" t="s">
        <v>88</v>
      </c>
    </row>
    <row r="23" spans="1:56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0" t="s">
        <v>126</v>
      </c>
      <c r="BA23" s="130" t="s">
        <v>1</v>
      </c>
      <c r="BB23" s="130" t="s">
        <v>1</v>
      </c>
      <c r="BC23" s="130" t="s">
        <v>127</v>
      </c>
      <c r="BD23" s="130" t="s">
        <v>88</v>
      </c>
    </row>
    <row r="24" spans="1:56" s="2" customFormat="1" ht="12" customHeight="1">
      <c r="A24" s="37"/>
      <c r="B24" s="43"/>
      <c r="C24" s="37"/>
      <c r="D24" s="135" t="s">
        <v>38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0" t="s">
        <v>128</v>
      </c>
      <c r="BA24" s="130" t="s">
        <v>1</v>
      </c>
      <c r="BB24" s="130" t="s">
        <v>1</v>
      </c>
      <c r="BC24" s="130" t="s">
        <v>88</v>
      </c>
      <c r="BD24" s="130" t="s">
        <v>88</v>
      </c>
    </row>
    <row r="25" spans="1:56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Z25" s="143" t="s">
        <v>129</v>
      </c>
      <c r="BA25" s="143" t="s">
        <v>1</v>
      </c>
      <c r="BB25" s="143" t="s">
        <v>1</v>
      </c>
      <c r="BC25" s="143" t="s">
        <v>88</v>
      </c>
      <c r="BD25" s="143" t="s">
        <v>88</v>
      </c>
    </row>
    <row r="26" spans="1:56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0" t="s">
        <v>130</v>
      </c>
      <c r="BA26" s="130" t="s">
        <v>1</v>
      </c>
      <c r="BB26" s="130" t="s">
        <v>1</v>
      </c>
      <c r="BC26" s="130" t="s">
        <v>88</v>
      </c>
      <c r="BD26" s="130" t="s">
        <v>88</v>
      </c>
    </row>
    <row r="27" spans="1:56" s="2" customFormat="1" ht="6.95" customHeight="1">
      <c r="A27" s="37"/>
      <c r="B27" s="43"/>
      <c r="C27" s="37"/>
      <c r="D27" s="144"/>
      <c r="E27" s="144"/>
      <c r="F27" s="144"/>
      <c r="G27" s="144"/>
      <c r="H27" s="144"/>
      <c r="I27" s="144"/>
      <c r="J27" s="144"/>
      <c r="K27" s="144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Z27" s="130" t="s">
        <v>131</v>
      </c>
      <c r="BA27" s="130" t="s">
        <v>1</v>
      </c>
      <c r="BB27" s="130" t="s">
        <v>1</v>
      </c>
      <c r="BC27" s="130" t="s">
        <v>132</v>
      </c>
      <c r="BD27" s="130" t="s">
        <v>88</v>
      </c>
    </row>
    <row r="28" spans="1:56" s="2" customFormat="1" ht="25.4" customHeight="1">
      <c r="A28" s="37"/>
      <c r="B28" s="43"/>
      <c r="C28" s="37"/>
      <c r="D28" s="145" t="s">
        <v>39</v>
      </c>
      <c r="E28" s="37"/>
      <c r="F28" s="37"/>
      <c r="G28" s="37"/>
      <c r="H28" s="37"/>
      <c r="I28" s="37"/>
      <c r="J28" s="146">
        <f>ROUND(J122,2)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0" t="s">
        <v>133</v>
      </c>
      <c r="BA28" s="130" t="s">
        <v>1</v>
      </c>
      <c r="BB28" s="130" t="s">
        <v>1</v>
      </c>
      <c r="BC28" s="130" t="s">
        <v>88</v>
      </c>
      <c r="BD28" s="130" t="s">
        <v>88</v>
      </c>
    </row>
    <row r="29" spans="1:56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0" t="s">
        <v>134</v>
      </c>
      <c r="BA29" s="130" t="s">
        <v>1</v>
      </c>
      <c r="BB29" s="130" t="s">
        <v>1</v>
      </c>
      <c r="BC29" s="130" t="s">
        <v>135</v>
      </c>
      <c r="BD29" s="130" t="s">
        <v>88</v>
      </c>
    </row>
    <row r="30" spans="1:56" s="2" customFormat="1" ht="14.4" customHeight="1">
      <c r="A30" s="37"/>
      <c r="B30" s="43"/>
      <c r="C30" s="37"/>
      <c r="D30" s="37"/>
      <c r="E30" s="37"/>
      <c r="F30" s="147" t="s">
        <v>41</v>
      </c>
      <c r="G30" s="37"/>
      <c r="H30" s="37"/>
      <c r="I30" s="147" t="s">
        <v>40</v>
      </c>
      <c r="J30" s="147" t="s">
        <v>42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0" t="s">
        <v>136</v>
      </c>
      <c r="BA30" s="130" t="s">
        <v>1</v>
      </c>
      <c r="BB30" s="130" t="s">
        <v>1</v>
      </c>
      <c r="BC30" s="130" t="s">
        <v>137</v>
      </c>
      <c r="BD30" s="130" t="s">
        <v>88</v>
      </c>
    </row>
    <row r="31" spans="1:56" s="2" customFormat="1" ht="14.4" customHeight="1">
      <c r="A31" s="37"/>
      <c r="B31" s="43"/>
      <c r="C31" s="37"/>
      <c r="D31" s="148" t="s">
        <v>43</v>
      </c>
      <c r="E31" s="135" t="s">
        <v>44</v>
      </c>
      <c r="F31" s="149">
        <f>ROUND((SUM(BE122:BE264)),2)</f>
        <v>0</v>
      </c>
      <c r="G31" s="37"/>
      <c r="H31" s="37"/>
      <c r="I31" s="150">
        <v>0.21</v>
      </c>
      <c r="J31" s="149">
        <f>ROUND(((SUM(BE122:BE264))*I31),2)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0" t="s">
        <v>138</v>
      </c>
      <c r="BA31" s="130" t="s">
        <v>1</v>
      </c>
      <c r="BB31" s="130" t="s">
        <v>1</v>
      </c>
      <c r="BC31" s="130" t="s">
        <v>139</v>
      </c>
      <c r="BD31" s="130" t="s">
        <v>88</v>
      </c>
    </row>
    <row r="32" spans="1:56" s="2" customFormat="1" ht="14.4" customHeight="1">
      <c r="A32" s="37"/>
      <c r="B32" s="43"/>
      <c r="C32" s="37"/>
      <c r="D32" s="37"/>
      <c r="E32" s="135" t="s">
        <v>45</v>
      </c>
      <c r="F32" s="149">
        <f>ROUND((SUM(BF122:BF264)),2)</f>
        <v>0</v>
      </c>
      <c r="G32" s="37"/>
      <c r="H32" s="37"/>
      <c r="I32" s="150">
        <v>0.15</v>
      </c>
      <c r="J32" s="149">
        <f>ROUND(((SUM(BF122:BF264))*I32),2)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0" t="s">
        <v>140</v>
      </c>
      <c r="BA32" s="130" t="s">
        <v>1</v>
      </c>
      <c r="BB32" s="130" t="s">
        <v>1</v>
      </c>
      <c r="BC32" s="130" t="s">
        <v>141</v>
      </c>
      <c r="BD32" s="130" t="s">
        <v>88</v>
      </c>
    </row>
    <row r="33" spans="1:56" s="2" customFormat="1" ht="14.4" customHeight="1" hidden="1">
      <c r="A33" s="37"/>
      <c r="B33" s="43"/>
      <c r="C33" s="37"/>
      <c r="D33" s="37"/>
      <c r="E33" s="135" t="s">
        <v>46</v>
      </c>
      <c r="F33" s="149">
        <f>ROUND((SUM(BG122:BG264)),2)</f>
        <v>0</v>
      </c>
      <c r="G33" s="37"/>
      <c r="H33" s="37"/>
      <c r="I33" s="150">
        <v>0.21</v>
      </c>
      <c r="J33" s="149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0" t="s">
        <v>142</v>
      </c>
      <c r="BA33" s="130" t="s">
        <v>1</v>
      </c>
      <c r="BB33" s="130" t="s">
        <v>1</v>
      </c>
      <c r="BC33" s="130" t="s">
        <v>143</v>
      </c>
      <c r="BD33" s="130" t="s">
        <v>88</v>
      </c>
    </row>
    <row r="34" spans="1:56" s="2" customFormat="1" ht="14.4" customHeight="1" hidden="1">
      <c r="A34" s="37"/>
      <c r="B34" s="43"/>
      <c r="C34" s="37"/>
      <c r="D34" s="37"/>
      <c r="E34" s="135" t="s">
        <v>47</v>
      </c>
      <c r="F34" s="149">
        <f>ROUND((SUM(BH122:BH264)),2)</f>
        <v>0</v>
      </c>
      <c r="G34" s="37"/>
      <c r="H34" s="37"/>
      <c r="I34" s="150">
        <v>0.15</v>
      </c>
      <c r="J34" s="149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0" t="s">
        <v>144</v>
      </c>
      <c r="BA34" s="130" t="s">
        <v>1</v>
      </c>
      <c r="BB34" s="130" t="s">
        <v>1</v>
      </c>
      <c r="BC34" s="130" t="s">
        <v>145</v>
      </c>
      <c r="BD34" s="130" t="s">
        <v>88</v>
      </c>
    </row>
    <row r="35" spans="1:56" s="2" customFormat="1" ht="14.4" customHeight="1" hidden="1">
      <c r="A35" s="37"/>
      <c r="B35" s="43"/>
      <c r="C35" s="37"/>
      <c r="D35" s="37"/>
      <c r="E35" s="135" t="s">
        <v>48</v>
      </c>
      <c r="F35" s="149">
        <f>ROUND((SUM(BI122:BI264)),2)</f>
        <v>0</v>
      </c>
      <c r="G35" s="37"/>
      <c r="H35" s="37"/>
      <c r="I35" s="150">
        <v>0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0" t="s">
        <v>146</v>
      </c>
      <c r="BA35" s="130" t="s">
        <v>1</v>
      </c>
      <c r="BB35" s="130" t="s">
        <v>1</v>
      </c>
      <c r="BC35" s="130" t="s">
        <v>147</v>
      </c>
      <c r="BD35" s="130" t="s">
        <v>88</v>
      </c>
    </row>
    <row r="36" spans="1:56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0" t="s">
        <v>148</v>
      </c>
      <c r="BA36" s="130" t="s">
        <v>1</v>
      </c>
      <c r="BB36" s="130" t="s">
        <v>1</v>
      </c>
      <c r="BC36" s="130" t="s">
        <v>149</v>
      </c>
      <c r="BD36" s="130" t="s">
        <v>88</v>
      </c>
    </row>
    <row r="37" spans="1:31" s="2" customFormat="1" ht="25.4" customHeight="1">
      <c r="A37" s="37"/>
      <c r="B37" s="43"/>
      <c r="C37" s="151"/>
      <c r="D37" s="152" t="s">
        <v>49</v>
      </c>
      <c r="E37" s="153"/>
      <c r="F37" s="153"/>
      <c r="G37" s="154" t="s">
        <v>50</v>
      </c>
      <c r="H37" s="155" t="s">
        <v>51</v>
      </c>
      <c r="I37" s="153"/>
      <c r="J37" s="156">
        <f>SUM(J28:J35)</f>
        <v>0</v>
      </c>
      <c r="K37" s="15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52</v>
      </c>
      <c r="E50" s="159"/>
      <c r="F50" s="159"/>
      <c r="G50" s="158" t="s">
        <v>53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54</v>
      </c>
      <c r="E61" s="161"/>
      <c r="F61" s="162" t="s">
        <v>55</v>
      </c>
      <c r="G61" s="160" t="s">
        <v>54</v>
      </c>
      <c r="H61" s="161"/>
      <c r="I61" s="161"/>
      <c r="J61" s="163" t="s">
        <v>55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56</v>
      </c>
      <c r="E65" s="164"/>
      <c r="F65" s="164"/>
      <c r="G65" s="158" t="s">
        <v>57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54</v>
      </c>
      <c r="E76" s="161"/>
      <c r="F76" s="162" t="s">
        <v>55</v>
      </c>
      <c r="G76" s="160" t="s">
        <v>54</v>
      </c>
      <c r="H76" s="161"/>
      <c r="I76" s="161"/>
      <c r="J76" s="163" t="s">
        <v>55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Ostrov, Úprava ulice Hroznětínské pod mostem 221-032B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Ostrov</v>
      </c>
      <c r="G87" s="39"/>
      <c r="H87" s="39"/>
      <c r="I87" s="31" t="s">
        <v>22</v>
      </c>
      <c r="J87" s="78" t="str">
        <f>IF(J10="","",J10)</f>
        <v>19. 1. 2020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Ostrov</v>
      </c>
      <c r="G89" s="39"/>
      <c r="H89" s="39"/>
      <c r="I89" s="31" t="s">
        <v>32</v>
      </c>
      <c r="J89" s="35" t="str">
        <f>E19</f>
        <v>Ing. Igor Hrazdil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30</v>
      </c>
      <c r="D90" s="39"/>
      <c r="E90" s="39"/>
      <c r="F90" s="26" t="str">
        <f>IF(E16="","",E16)</f>
        <v>Vyplň údaj</v>
      </c>
      <c r="G90" s="39"/>
      <c r="H90" s="39"/>
      <c r="I90" s="31" t="s">
        <v>37</v>
      </c>
      <c r="J90" s="35" t="str">
        <f>E22</f>
        <v>Ing. Igor Hrazdil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9" t="s">
        <v>151</v>
      </c>
      <c r="D92" s="170"/>
      <c r="E92" s="170"/>
      <c r="F92" s="170"/>
      <c r="G92" s="170"/>
      <c r="H92" s="170"/>
      <c r="I92" s="170"/>
      <c r="J92" s="171" t="s">
        <v>152</v>
      </c>
      <c r="K92" s="170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2" t="s">
        <v>153</v>
      </c>
      <c r="D94" s="39"/>
      <c r="E94" s="39"/>
      <c r="F94" s="39"/>
      <c r="G94" s="39"/>
      <c r="H94" s="39"/>
      <c r="I94" s="39"/>
      <c r="J94" s="109">
        <f>J122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154</v>
      </c>
    </row>
    <row r="95" spans="1:31" s="9" customFormat="1" ht="24.95" customHeight="1">
      <c r="A95" s="9"/>
      <c r="B95" s="173"/>
      <c r="C95" s="174"/>
      <c r="D95" s="175" t="s">
        <v>155</v>
      </c>
      <c r="E95" s="176"/>
      <c r="F95" s="176"/>
      <c r="G95" s="176"/>
      <c r="H95" s="176"/>
      <c r="I95" s="176"/>
      <c r="J95" s="177">
        <f>J123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156</v>
      </c>
      <c r="E96" s="182"/>
      <c r="F96" s="182"/>
      <c r="G96" s="182"/>
      <c r="H96" s="182"/>
      <c r="I96" s="182"/>
      <c r="J96" s="183">
        <f>J124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157</v>
      </c>
      <c r="E97" s="182"/>
      <c r="F97" s="182"/>
      <c r="G97" s="182"/>
      <c r="H97" s="182"/>
      <c r="I97" s="182"/>
      <c r="J97" s="183">
        <f>J168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158</v>
      </c>
      <c r="E98" s="182"/>
      <c r="F98" s="182"/>
      <c r="G98" s="182"/>
      <c r="H98" s="182"/>
      <c r="I98" s="182"/>
      <c r="J98" s="183">
        <f>J171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159</v>
      </c>
      <c r="E99" s="182"/>
      <c r="F99" s="182"/>
      <c r="G99" s="182"/>
      <c r="H99" s="182"/>
      <c r="I99" s="182"/>
      <c r="J99" s="183">
        <f>J188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160</v>
      </c>
      <c r="E100" s="182"/>
      <c r="F100" s="182"/>
      <c r="G100" s="182"/>
      <c r="H100" s="182"/>
      <c r="I100" s="182"/>
      <c r="J100" s="183">
        <f>J207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161</v>
      </c>
      <c r="E101" s="182"/>
      <c r="F101" s="182"/>
      <c r="G101" s="182"/>
      <c r="H101" s="182"/>
      <c r="I101" s="182"/>
      <c r="J101" s="183">
        <f>J243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162</v>
      </c>
      <c r="E102" s="182"/>
      <c r="F102" s="182"/>
      <c r="G102" s="182"/>
      <c r="H102" s="182"/>
      <c r="I102" s="182"/>
      <c r="J102" s="183">
        <f>J254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3"/>
      <c r="C103" s="174"/>
      <c r="D103" s="175" t="s">
        <v>163</v>
      </c>
      <c r="E103" s="176"/>
      <c r="F103" s="176"/>
      <c r="G103" s="176"/>
      <c r="H103" s="176"/>
      <c r="I103" s="176"/>
      <c r="J103" s="177">
        <f>J256</f>
        <v>0</v>
      </c>
      <c r="K103" s="174"/>
      <c r="L103" s="17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9"/>
      <c r="C104" s="180"/>
      <c r="D104" s="181" t="s">
        <v>164</v>
      </c>
      <c r="E104" s="182"/>
      <c r="F104" s="182"/>
      <c r="G104" s="182"/>
      <c r="H104" s="182"/>
      <c r="I104" s="182"/>
      <c r="J104" s="183">
        <f>J257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165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E7</f>
        <v>Ostrov, Úprava ulice Hroznětínské pod mostem 221-032B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F10</f>
        <v>Ostrov</v>
      </c>
      <c r="G116" s="39"/>
      <c r="H116" s="39"/>
      <c r="I116" s="31" t="s">
        <v>22</v>
      </c>
      <c r="J116" s="78" t="str">
        <f>IF(J10="","",J10)</f>
        <v>19. 1. 2020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E13</f>
        <v>Město Ostrov</v>
      </c>
      <c r="G118" s="39"/>
      <c r="H118" s="39"/>
      <c r="I118" s="31" t="s">
        <v>32</v>
      </c>
      <c r="J118" s="35" t="str">
        <f>E19</f>
        <v>Ing. Igor Hrazdil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30</v>
      </c>
      <c r="D119" s="39"/>
      <c r="E119" s="39"/>
      <c r="F119" s="26" t="str">
        <f>IF(E16="","",E16)</f>
        <v>Vyplň údaj</v>
      </c>
      <c r="G119" s="39"/>
      <c r="H119" s="39"/>
      <c r="I119" s="31" t="s">
        <v>37</v>
      </c>
      <c r="J119" s="35" t="str">
        <f>E22</f>
        <v>Ing. Igor Hrazdil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85"/>
      <c r="B121" s="186"/>
      <c r="C121" s="187" t="s">
        <v>166</v>
      </c>
      <c r="D121" s="188" t="s">
        <v>64</v>
      </c>
      <c r="E121" s="188" t="s">
        <v>60</v>
      </c>
      <c r="F121" s="188" t="s">
        <v>61</v>
      </c>
      <c r="G121" s="188" t="s">
        <v>167</v>
      </c>
      <c r="H121" s="188" t="s">
        <v>168</v>
      </c>
      <c r="I121" s="188" t="s">
        <v>169</v>
      </c>
      <c r="J121" s="188" t="s">
        <v>152</v>
      </c>
      <c r="K121" s="189" t="s">
        <v>170</v>
      </c>
      <c r="L121" s="190"/>
      <c r="M121" s="99" t="s">
        <v>1</v>
      </c>
      <c r="N121" s="100" t="s">
        <v>43</v>
      </c>
      <c r="O121" s="100" t="s">
        <v>171</v>
      </c>
      <c r="P121" s="100" t="s">
        <v>172</v>
      </c>
      <c r="Q121" s="100" t="s">
        <v>173</v>
      </c>
      <c r="R121" s="100" t="s">
        <v>174</v>
      </c>
      <c r="S121" s="100" t="s">
        <v>175</v>
      </c>
      <c r="T121" s="101" t="s">
        <v>176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7"/>
      <c r="B122" s="38"/>
      <c r="C122" s="106" t="s">
        <v>177</v>
      </c>
      <c r="D122" s="39"/>
      <c r="E122" s="39"/>
      <c r="F122" s="39"/>
      <c r="G122" s="39"/>
      <c r="H122" s="39"/>
      <c r="I122" s="39"/>
      <c r="J122" s="191">
        <f>BK122</f>
        <v>0</v>
      </c>
      <c r="K122" s="39"/>
      <c r="L122" s="43"/>
      <c r="M122" s="102"/>
      <c r="N122" s="192"/>
      <c r="O122" s="103"/>
      <c r="P122" s="193">
        <f>P123+P256</f>
        <v>0</v>
      </c>
      <c r="Q122" s="103"/>
      <c r="R122" s="193">
        <f>R123+R256</f>
        <v>60.6574527</v>
      </c>
      <c r="S122" s="103"/>
      <c r="T122" s="194">
        <f>T123+T256</f>
        <v>411.46547000000004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154</v>
      </c>
      <c r="BK122" s="195">
        <f>BK123+BK256</f>
        <v>0</v>
      </c>
    </row>
    <row r="123" spans="1:63" s="12" customFormat="1" ht="25.9" customHeight="1">
      <c r="A123" s="12"/>
      <c r="B123" s="196"/>
      <c r="C123" s="197"/>
      <c r="D123" s="198" t="s">
        <v>78</v>
      </c>
      <c r="E123" s="199" t="s">
        <v>178</v>
      </c>
      <c r="F123" s="199" t="s">
        <v>179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P124+P168+P171+P188+P207+P243+P254</f>
        <v>0</v>
      </c>
      <c r="Q123" s="204"/>
      <c r="R123" s="205">
        <f>R124+R168+R171+R188+R207+R243+R254</f>
        <v>60.6466527</v>
      </c>
      <c r="S123" s="204"/>
      <c r="T123" s="206">
        <f>T124+T168+T171+T188+T207+T243+T254</f>
        <v>411.46547000000004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84</v>
      </c>
      <c r="AT123" s="208" t="s">
        <v>78</v>
      </c>
      <c r="AU123" s="208" t="s">
        <v>79</v>
      </c>
      <c r="AY123" s="207" t="s">
        <v>180</v>
      </c>
      <c r="BK123" s="209">
        <f>BK124+BK168+BK171+BK188+BK207+BK243+BK254</f>
        <v>0</v>
      </c>
    </row>
    <row r="124" spans="1:63" s="12" customFormat="1" ht="22.8" customHeight="1">
      <c r="A124" s="12"/>
      <c r="B124" s="196"/>
      <c r="C124" s="197"/>
      <c r="D124" s="198" t="s">
        <v>78</v>
      </c>
      <c r="E124" s="210" t="s">
        <v>84</v>
      </c>
      <c r="F124" s="210" t="s">
        <v>181</v>
      </c>
      <c r="G124" s="197"/>
      <c r="H124" s="197"/>
      <c r="I124" s="200"/>
      <c r="J124" s="211">
        <f>BK124</f>
        <v>0</v>
      </c>
      <c r="K124" s="197"/>
      <c r="L124" s="202"/>
      <c r="M124" s="203"/>
      <c r="N124" s="204"/>
      <c r="O124" s="204"/>
      <c r="P124" s="205">
        <f>SUM(P125:P167)</f>
        <v>0</v>
      </c>
      <c r="Q124" s="204"/>
      <c r="R124" s="205">
        <f>SUM(R125:R167)</f>
        <v>0.2292377</v>
      </c>
      <c r="S124" s="204"/>
      <c r="T124" s="206">
        <f>SUM(T125:T167)</f>
        <v>411.18347000000006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84</v>
      </c>
      <c r="AT124" s="208" t="s">
        <v>78</v>
      </c>
      <c r="AU124" s="208" t="s">
        <v>84</v>
      </c>
      <c r="AY124" s="207" t="s">
        <v>180</v>
      </c>
      <c r="BK124" s="209">
        <f>SUM(BK125:BK167)</f>
        <v>0</v>
      </c>
    </row>
    <row r="125" spans="1:65" s="2" customFormat="1" ht="24.15" customHeight="1">
      <c r="A125" s="37"/>
      <c r="B125" s="38"/>
      <c r="C125" s="212" t="s">
        <v>84</v>
      </c>
      <c r="D125" s="212" t="s">
        <v>182</v>
      </c>
      <c r="E125" s="213" t="s">
        <v>183</v>
      </c>
      <c r="F125" s="214" t="s">
        <v>184</v>
      </c>
      <c r="G125" s="215" t="s">
        <v>185</v>
      </c>
      <c r="H125" s="216">
        <v>32.5</v>
      </c>
      <c r="I125" s="217"/>
      <c r="J125" s="218">
        <f>ROUND(I125*H125,2)</f>
        <v>0</v>
      </c>
      <c r="K125" s="214" t="s">
        <v>186</v>
      </c>
      <c r="L125" s="43"/>
      <c r="M125" s="219" t="s">
        <v>1</v>
      </c>
      <c r="N125" s="220" t="s">
        <v>44</v>
      </c>
      <c r="O125" s="90"/>
      <c r="P125" s="221">
        <f>O125*H125</f>
        <v>0</v>
      </c>
      <c r="Q125" s="221">
        <v>0</v>
      </c>
      <c r="R125" s="221">
        <f>Q125*H125</f>
        <v>0</v>
      </c>
      <c r="S125" s="221">
        <v>0.29</v>
      </c>
      <c r="T125" s="222">
        <f>S125*H125</f>
        <v>9.424999999999999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3" t="s">
        <v>187</v>
      </c>
      <c r="AT125" s="223" t="s">
        <v>182</v>
      </c>
      <c r="AU125" s="223" t="s">
        <v>88</v>
      </c>
      <c r="AY125" s="16" t="s">
        <v>180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6" t="s">
        <v>84</v>
      </c>
      <c r="BK125" s="224">
        <f>ROUND(I125*H125,2)</f>
        <v>0</v>
      </c>
      <c r="BL125" s="16" t="s">
        <v>187</v>
      </c>
      <c r="BM125" s="223" t="s">
        <v>188</v>
      </c>
    </row>
    <row r="126" spans="1:51" s="13" customFormat="1" ht="12">
      <c r="A126" s="13"/>
      <c r="B126" s="225"/>
      <c r="C126" s="226"/>
      <c r="D126" s="227" t="s">
        <v>189</v>
      </c>
      <c r="E126" s="228" t="s">
        <v>1</v>
      </c>
      <c r="F126" s="229" t="s">
        <v>89</v>
      </c>
      <c r="G126" s="226"/>
      <c r="H126" s="230">
        <v>32.5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189</v>
      </c>
      <c r="AU126" s="236" t="s">
        <v>88</v>
      </c>
      <c r="AV126" s="13" t="s">
        <v>88</v>
      </c>
      <c r="AW126" s="13" t="s">
        <v>36</v>
      </c>
      <c r="AX126" s="13" t="s">
        <v>84</v>
      </c>
      <c r="AY126" s="236" t="s">
        <v>180</v>
      </c>
    </row>
    <row r="127" spans="1:65" s="2" customFormat="1" ht="24.15" customHeight="1">
      <c r="A127" s="37"/>
      <c r="B127" s="38"/>
      <c r="C127" s="212" t="s">
        <v>88</v>
      </c>
      <c r="D127" s="212" t="s">
        <v>182</v>
      </c>
      <c r="E127" s="213" t="s">
        <v>190</v>
      </c>
      <c r="F127" s="214" t="s">
        <v>191</v>
      </c>
      <c r="G127" s="215" t="s">
        <v>185</v>
      </c>
      <c r="H127" s="216">
        <v>279.05</v>
      </c>
      <c r="I127" s="217"/>
      <c r="J127" s="218">
        <f>ROUND(I127*H127,2)</f>
        <v>0</v>
      </c>
      <c r="K127" s="214" t="s">
        <v>186</v>
      </c>
      <c r="L127" s="43"/>
      <c r="M127" s="219" t="s">
        <v>1</v>
      </c>
      <c r="N127" s="220" t="s">
        <v>44</v>
      </c>
      <c r="O127" s="90"/>
      <c r="P127" s="221">
        <f>O127*H127</f>
        <v>0</v>
      </c>
      <c r="Q127" s="221">
        <v>0</v>
      </c>
      <c r="R127" s="221">
        <f>Q127*H127</f>
        <v>0</v>
      </c>
      <c r="S127" s="221">
        <v>0.44</v>
      </c>
      <c r="T127" s="222">
        <f>S127*H127</f>
        <v>122.78200000000001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3" t="s">
        <v>187</v>
      </c>
      <c r="AT127" s="223" t="s">
        <v>182</v>
      </c>
      <c r="AU127" s="223" t="s">
        <v>88</v>
      </c>
      <c r="AY127" s="16" t="s">
        <v>180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6" t="s">
        <v>84</v>
      </c>
      <c r="BK127" s="224">
        <f>ROUND(I127*H127,2)</f>
        <v>0</v>
      </c>
      <c r="BL127" s="16" t="s">
        <v>187</v>
      </c>
      <c r="BM127" s="223" t="s">
        <v>192</v>
      </c>
    </row>
    <row r="128" spans="1:51" s="13" customFormat="1" ht="12">
      <c r="A128" s="13"/>
      <c r="B128" s="225"/>
      <c r="C128" s="226"/>
      <c r="D128" s="227" t="s">
        <v>189</v>
      </c>
      <c r="E128" s="228" t="s">
        <v>1</v>
      </c>
      <c r="F128" s="229" t="s">
        <v>86</v>
      </c>
      <c r="G128" s="226"/>
      <c r="H128" s="230">
        <v>279.05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189</v>
      </c>
      <c r="AU128" s="236" t="s">
        <v>88</v>
      </c>
      <c r="AV128" s="13" t="s">
        <v>88</v>
      </c>
      <c r="AW128" s="13" t="s">
        <v>36</v>
      </c>
      <c r="AX128" s="13" t="s">
        <v>84</v>
      </c>
      <c r="AY128" s="236" t="s">
        <v>180</v>
      </c>
    </row>
    <row r="129" spans="1:65" s="2" customFormat="1" ht="24.15" customHeight="1">
      <c r="A129" s="37"/>
      <c r="B129" s="38"/>
      <c r="C129" s="212" t="s">
        <v>127</v>
      </c>
      <c r="D129" s="212" t="s">
        <v>182</v>
      </c>
      <c r="E129" s="213" t="s">
        <v>193</v>
      </c>
      <c r="F129" s="214" t="s">
        <v>194</v>
      </c>
      <c r="G129" s="215" t="s">
        <v>185</v>
      </c>
      <c r="H129" s="216">
        <v>311.55</v>
      </c>
      <c r="I129" s="217"/>
      <c r="J129" s="218">
        <f>ROUND(I129*H129,2)</f>
        <v>0</v>
      </c>
      <c r="K129" s="214" t="s">
        <v>186</v>
      </c>
      <c r="L129" s="43"/>
      <c r="M129" s="219" t="s">
        <v>1</v>
      </c>
      <c r="N129" s="220" t="s">
        <v>44</v>
      </c>
      <c r="O129" s="90"/>
      <c r="P129" s="221">
        <f>O129*H129</f>
        <v>0</v>
      </c>
      <c r="Q129" s="221">
        <v>0</v>
      </c>
      <c r="R129" s="221">
        <f>Q129*H129</f>
        <v>0</v>
      </c>
      <c r="S129" s="221">
        <v>0.316</v>
      </c>
      <c r="T129" s="222">
        <f>S129*H129</f>
        <v>98.44980000000001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3" t="s">
        <v>187</v>
      </c>
      <c r="AT129" s="223" t="s">
        <v>182</v>
      </c>
      <c r="AU129" s="223" t="s">
        <v>88</v>
      </c>
      <c r="AY129" s="16" t="s">
        <v>180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6" t="s">
        <v>84</v>
      </c>
      <c r="BK129" s="224">
        <f>ROUND(I129*H129,2)</f>
        <v>0</v>
      </c>
      <c r="BL129" s="16" t="s">
        <v>187</v>
      </c>
      <c r="BM129" s="223" t="s">
        <v>195</v>
      </c>
    </row>
    <row r="130" spans="1:51" s="13" customFormat="1" ht="12">
      <c r="A130" s="13"/>
      <c r="B130" s="225"/>
      <c r="C130" s="226"/>
      <c r="D130" s="227" t="s">
        <v>189</v>
      </c>
      <c r="E130" s="228" t="s">
        <v>89</v>
      </c>
      <c r="F130" s="229" t="s">
        <v>196</v>
      </c>
      <c r="G130" s="226"/>
      <c r="H130" s="230">
        <v>32.5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189</v>
      </c>
      <c r="AU130" s="236" t="s">
        <v>88</v>
      </c>
      <c r="AV130" s="13" t="s">
        <v>88</v>
      </c>
      <c r="AW130" s="13" t="s">
        <v>36</v>
      </c>
      <c r="AX130" s="13" t="s">
        <v>79</v>
      </c>
      <c r="AY130" s="236" t="s">
        <v>180</v>
      </c>
    </row>
    <row r="131" spans="1:51" s="13" customFormat="1" ht="12">
      <c r="A131" s="13"/>
      <c r="B131" s="225"/>
      <c r="C131" s="226"/>
      <c r="D131" s="227" t="s">
        <v>189</v>
      </c>
      <c r="E131" s="228" t="s">
        <v>86</v>
      </c>
      <c r="F131" s="229" t="s">
        <v>87</v>
      </c>
      <c r="G131" s="226"/>
      <c r="H131" s="230">
        <v>279.05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189</v>
      </c>
      <c r="AU131" s="236" t="s">
        <v>88</v>
      </c>
      <c r="AV131" s="13" t="s">
        <v>88</v>
      </c>
      <c r="AW131" s="13" t="s">
        <v>36</v>
      </c>
      <c r="AX131" s="13" t="s">
        <v>79</v>
      </c>
      <c r="AY131" s="236" t="s">
        <v>180</v>
      </c>
    </row>
    <row r="132" spans="1:51" s="14" customFormat="1" ht="12">
      <c r="A132" s="14"/>
      <c r="B132" s="237"/>
      <c r="C132" s="238"/>
      <c r="D132" s="227" t="s">
        <v>189</v>
      </c>
      <c r="E132" s="239" t="s">
        <v>92</v>
      </c>
      <c r="F132" s="240" t="s">
        <v>197</v>
      </c>
      <c r="G132" s="238"/>
      <c r="H132" s="241">
        <v>311.55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189</v>
      </c>
      <c r="AU132" s="247" t="s">
        <v>88</v>
      </c>
      <c r="AV132" s="14" t="s">
        <v>187</v>
      </c>
      <c r="AW132" s="14" t="s">
        <v>36</v>
      </c>
      <c r="AX132" s="14" t="s">
        <v>84</v>
      </c>
      <c r="AY132" s="247" t="s">
        <v>180</v>
      </c>
    </row>
    <row r="133" spans="1:65" s="2" customFormat="1" ht="24.15" customHeight="1">
      <c r="A133" s="37"/>
      <c r="B133" s="38"/>
      <c r="C133" s="212" t="s">
        <v>187</v>
      </c>
      <c r="D133" s="212" t="s">
        <v>182</v>
      </c>
      <c r="E133" s="213" t="s">
        <v>198</v>
      </c>
      <c r="F133" s="214" t="s">
        <v>199</v>
      </c>
      <c r="G133" s="215" t="s">
        <v>185</v>
      </c>
      <c r="H133" s="216">
        <v>512.13</v>
      </c>
      <c r="I133" s="217"/>
      <c r="J133" s="218">
        <f>ROUND(I133*H133,2)</f>
        <v>0</v>
      </c>
      <c r="K133" s="214" t="s">
        <v>186</v>
      </c>
      <c r="L133" s="43"/>
      <c r="M133" s="219" t="s">
        <v>1</v>
      </c>
      <c r="N133" s="220" t="s">
        <v>44</v>
      </c>
      <c r="O133" s="90"/>
      <c r="P133" s="221">
        <f>O133*H133</f>
        <v>0</v>
      </c>
      <c r="Q133" s="221">
        <v>6E-05</v>
      </c>
      <c r="R133" s="221">
        <f>Q133*H133</f>
        <v>0.0307278</v>
      </c>
      <c r="S133" s="221">
        <v>0.103</v>
      </c>
      <c r="T133" s="222">
        <f>S133*H133</f>
        <v>52.74939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3" t="s">
        <v>187</v>
      </c>
      <c r="AT133" s="223" t="s">
        <v>182</v>
      </c>
      <c r="AU133" s="223" t="s">
        <v>88</v>
      </c>
      <c r="AY133" s="16" t="s">
        <v>180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6" t="s">
        <v>84</v>
      </c>
      <c r="BK133" s="224">
        <f>ROUND(I133*H133,2)</f>
        <v>0</v>
      </c>
      <c r="BL133" s="16" t="s">
        <v>187</v>
      </c>
      <c r="BM133" s="223" t="s">
        <v>200</v>
      </c>
    </row>
    <row r="134" spans="1:51" s="13" customFormat="1" ht="12">
      <c r="A134" s="13"/>
      <c r="B134" s="225"/>
      <c r="C134" s="226"/>
      <c r="D134" s="227" t="s">
        <v>189</v>
      </c>
      <c r="E134" s="228" t="s">
        <v>94</v>
      </c>
      <c r="F134" s="229" t="s">
        <v>95</v>
      </c>
      <c r="G134" s="226"/>
      <c r="H134" s="230">
        <v>512.13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189</v>
      </c>
      <c r="AU134" s="236" t="s">
        <v>88</v>
      </c>
      <c r="AV134" s="13" t="s">
        <v>88</v>
      </c>
      <c r="AW134" s="13" t="s">
        <v>36</v>
      </c>
      <c r="AX134" s="13" t="s">
        <v>84</v>
      </c>
      <c r="AY134" s="236" t="s">
        <v>180</v>
      </c>
    </row>
    <row r="135" spans="1:65" s="2" customFormat="1" ht="24.15" customHeight="1">
      <c r="A135" s="37"/>
      <c r="B135" s="38"/>
      <c r="C135" s="212" t="s">
        <v>201</v>
      </c>
      <c r="D135" s="212" t="s">
        <v>182</v>
      </c>
      <c r="E135" s="213" t="s">
        <v>202</v>
      </c>
      <c r="F135" s="214" t="s">
        <v>203</v>
      </c>
      <c r="G135" s="215" t="s">
        <v>185</v>
      </c>
      <c r="H135" s="216">
        <v>499.13</v>
      </c>
      <c r="I135" s="217"/>
      <c r="J135" s="218">
        <f>ROUND(I135*H135,2)</f>
        <v>0</v>
      </c>
      <c r="K135" s="214" t="s">
        <v>186</v>
      </c>
      <c r="L135" s="43"/>
      <c r="M135" s="219" t="s">
        <v>1</v>
      </c>
      <c r="N135" s="220" t="s">
        <v>44</v>
      </c>
      <c r="O135" s="90"/>
      <c r="P135" s="221">
        <f>O135*H135</f>
        <v>0</v>
      </c>
      <c r="Q135" s="221">
        <v>0.00013</v>
      </c>
      <c r="R135" s="221">
        <f>Q135*H135</f>
        <v>0.0648869</v>
      </c>
      <c r="S135" s="221">
        <v>0.256</v>
      </c>
      <c r="T135" s="222">
        <f>S135*H135</f>
        <v>127.77728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3" t="s">
        <v>187</v>
      </c>
      <c r="AT135" s="223" t="s">
        <v>182</v>
      </c>
      <c r="AU135" s="223" t="s">
        <v>88</v>
      </c>
      <c r="AY135" s="16" t="s">
        <v>180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6" t="s">
        <v>84</v>
      </c>
      <c r="BK135" s="224">
        <f>ROUND(I135*H135,2)</f>
        <v>0</v>
      </c>
      <c r="BL135" s="16" t="s">
        <v>187</v>
      </c>
      <c r="BM135" s="223" t="s">
        <v>204</v>
      </c>
    </row>
    <row r="136" spans="1:51" s="13" customFormat="1" ht="12">
      <c r="A136" s="13"/>
      <c r="B136" s="225"/>
      <c r="C136" s="226"/>
      <c r="D136" s="227" t="s">
        <v>189</v>
      </c>
      <c r="E136" s="228" t="s">
        <v>96</v>
      </c>
      <c r="F136" s="229" t="s">
        <v>97</v>
      </c>
      <c r="G136" s="226"/>
      <c r="H136" s="230">
        <v>499.13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189</v>
      </c>
      <c r="AU136" s="236" t="s">
        <v>88</v>
      </c>
      <c r="AV136" s="13" t="s">
        <v>88</v>
      </c>
      <c r="AW136" s="13" t="s">
        <v>36</v>
      </c>
      <c r="AX136" s="13" t="s">
        <v>84</v>
      </c>
      <c r="AY136" s="236" t="s">
        <v>180</v>
      </c>
    </row>
    <row r="137" spans="1:65" s="2" customFormat="1" ht="37.8" customHeight="1">
      <c r="A137" s="37"/>
      <c r="B137" s="38"/>
      <c r="C137" s="212" t="s">
        <v>205</v>
      </c>
      <c r="D137" s="212" t="s">
        <v>182</v>
      </c>
      <c r="E137" s="213" t="s">
        <v>206</v>
      </c>
      <c r="F137" s="214" t="s">
        <v>207</v>
      </c>
      <c r="G137" s="215" t="s">
        <v>208</v>
      </c>
      <c r="H137" s="216">
        <v>166.5</v>
      </c>
      <c r="I137" s="217"/>
      <c r="J137" s="218">
        <f>ROUND(I137*H137,2)</f>
        <v>0</v>
      </c>
      <c r="K137" s="214" t="s">
        <v>186</v>
      </c>
      <c r="L137" s="43"/>
      <c r="M137" s="219" t="s">
        <v>1</v>
      </c>
      <c r="N137" s="220" t="s">
        <v>44</v>
      </c>
      <c r="O137" s="90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3" t="s">
        <v>187</v>
      </c>
      <c r="AT137" s="223" t="s">
        <v>182</v>
      </c>
      <c r="AU137" s="223" t="s">
        <v>88</v>
      </c>
      <c r="AY137" s="16" t="s">
        <v>180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6" t="s">
        <v>84</v>
      </c>
      <c r="BK137" s="224">
        <f>ROUND(I137*H137,2)</f>
        <v>0</v>
      </c>
      <c r="BL137" s="16" t="s">
        <v>187</v>
      </c>
      <c r="BM137" s="223" t="s">
        <v>209</v>
      </c>
    </row>
    <row r="138" spans="1:51" s="13" customFormat="1" ht="12">
      <c r="A138" s="13"/>
      <c r="B138" s="225"/>
      <c r="C138" s="226"/>
      <c r="D138" s="227" t="s">
        <v>189</v>
      </c>
      <c r="E138" s="228" t="s">
        <v>98</v>
      </c>
      <c r="F138" s="229" t="s">
        <v>210</v>
      </c>
      <c r="G138" s="226"/>
      <c r="H138" s="230">
        <v>166.5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189</v>
      </c>
      <c r="AU138" s="236" t="s">
        <v>88</v>
      </c>
      <c r="AV138" s="13" t="s">
        <v>88</v>
      </c>
      <c r="AW138" s="13" t="s">
        <v>36</v>
      </c>
      <c r="AX138" s="13" t="s">
        <v>84</v>
      </c>
      <c r="AY138" s="236" t="s">
        <v>180</v>
      </c>
    </row>
    <row r="139" spans="1:65" s="2" customFormat="1" ht="37.8" customHeight="1">
      <c r="A139" s="37"/>
      <c r="B139" s="38"/>
      <c r="C139" s="212" t="s">
        <v>211</v>
      </c>
      <c r="D139" s="212" t="s">
        <v>182</v>
      </c>
      <c r="E139" s="213" t="s">
        <v>212</v>
      </c>
      <c r="F139" s="214" t="s">
        <v>213</v>
      </c>
      <c r="G139" s="215" t="s">
        <v>208</v>
      </c>
      <c r="H139" s="216">
        <v>1</v>
      </c>
      <c r="I139" s="217"/>
      <c r="J139" s="218">
        <f>ROUND(I139*H139,2)</f>
        <v>0</v>
      </c>
      <c r="K139" s="214" t="s">
        <v>186</v>
      </c>
      <c r="L139" s="43"/>
      <c r="M139" s="219" t="s">
        <v>1</v>
      </c>
      <c r="N139" s="220" t="s">
        <v>44</v>
      </c>
      <c r="O139" s="9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3" t="s">
        <v>187</v>
      </c>
      <c r="AT139" s="223" t="s">
        <v>182</v>
      </c>
      <c r="AU139" s="223" t="s">
        <v>88</v>
      </c>
      <c r="AY139" s="16" t="s">
        <v>180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6" t="s">
        <v>84</v>
      </c>
      <c r="BK139" s="224">
        <f>ROUND(I139*H139,2)</f>
        <v>0</v>
      </c>
      <c r="BL139" s="16" t="s">
        <v>187</v>
      </c>
      <c r="BM139" s="223" t="s">
        <v>214</v>
      </c>
    </row>
    <row r="140" spans="1:51" s="13" customFormat="1" ht="12">
      <c r="A140" s="13"/>
      <c r="B140" s="225"/>
      <c r="C140" s="226"/>
      <c r="D140" s="227" t="s">
        <v>189</v>
      </c>
      <c r="E140" s="228" t="s">
        <v>100</v>
      </c>
      <c r="F140" s="229" t="s">
        <v>215</v>
      </c>
      <c r="G140" s="226"/>
      <c r="H140" s="230">
        <v>1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189</v>
      </c>
      <c r="AU140" s="236" t="s">
        <v>88</v>
      </c>
      <c r="AV140" s="13" t="s">
        <v>88</v>
      </c>
      <c r="AW140" s="13" t="s">
        <v>36</v>
      </c>
      <c r="AX140" s="13" t="s">
        <v>84</v>
      </c>
      <c r="AY140" s="236" t="s">
        <v>180</v>
      </c>
    </row>
    <row r="141" spans="1:65" s="2" customFormat="1" ht="24.15" customHeight="1">
      <c r="A141" s="37"/>
      <c r="B141" s="38"/>
      <c r="C141" s="212" t="s">
        <v>121</v>
      </c>
      <c r="D141" s="212" t="s">
        <v>182</v>
      </c>
      <c r="E141" s="213" t="s">
        <v>216</v>
      </c>
      <c r="F141" s="214" t="s">
        <v>217</v>
      </c>
      <c r="G141" s="215" t="s">
        <v>208</v>
      </c>
      <c r="H141" s="216">
        <v>7.02</v>
      </c>
      <c r="I141" s="217"/>
      <c r="J141" s="218">
        <f>ROUND(I141*H141,2)</f>
        <v>0</v>
      </c>
      <c r="K141" s="214" t="s">
        <v>186</v>
      </c>
      <c r="L141" s="43"/>
      <c r="M141" s="219" t="s">
        <v>1</v>
      </c>
      <c r="N141" s="220" t="s">
        <v>44</v>
      </c>
      <c r="O141" s="90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3" t="s">
        <v>187</v>
      </c>
      <c r="AT141" s="223" t="s">
        <v>182</v>
      </c>
      <c r="AU141" s="223" t="s">
        <v>88</v>
      </c>
      <c r="AY141" s="16" t="s">
        <v>180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6" t="s">
        <v>84</v>
      </c>
      <c r="BK141" s="224">
        <f>ROUND(I141*H141,2)</f>
        <v>0</v>
      </c>
      <c r="BL141" s="16" t="s">
        <v>187</v>
      </c>
      <c r="BM141" s="223" t="s">
        <v>218</v>
      </c>
    </row>
    <row r="142" spans="1:51" s="13" customFormat="1" ht="12">
      <c r="A142" s="13"/>
      <c r="B142" s="225"/>
      <c r="C142" s="226"/>
      <c r="D142" s="227" t="s">
        <v>189</v>
      </c>
      <c r="E142" s="228" t="s">
        <v>101</v>
      </c>
      <c r="F142" s="229" t="s">
        <v>219</v>
      </c>
      <c r="G142" s="226"/>
      <c r="H142" s="230">
        <v>7.02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189</v>
      </c>
      <c r="AU142" s="236" t="s">
        <v>88</v>
      </c>
      <c r="AV142" s="13" t="s">
        <v>88</v>
      </c>
      <c r="AW142" s="13" t="s">
        <v>36</v>
      </c>
      <c r="AX142" s="13" t="s">
        <v>84</v>
      </c>
      <c r="AY142" s="236" t="s">
        <v>180</v>
      </c>
    </row>
    <row r="143" spans="1:65" s="2" customFormat="1" ht="37.8" customHeight="1">
      <c r="A143" s="37"/>
      <c r="B143" s="38"/>
      <c r="C143" s="212" t="s">
        <v>220</v>
      </c>
      <c r="D143" s="212" t="s">
        <v>182</v>
      </c>
      <c r="E143" s="213" t="s">
        <v>221</v>
      </c>
      <c r="F143" s="214" t="s">
        <v>222</v>
      </c>
      <c r="G143" s="215" t="s">
        <v>208</v>
      </c>
      <c r="H143" s="216">
        <v>169.9</v>
      </c>
      <c r="I143" s="217"/>
      <c r="J143" s="218">
        <f>ROUND(I143*H143,2)</f>
        <v>0</v>
      </c>
      <c r="K143" s="214" t="s">
        <v>186</v>
      </c>
      <c r="L143" s="43"/>
      <c r="M143" s="219" t="s">
        <v>1</v>
      </c>
      <c r="N143" s="220" t="s">
        <v>44</v>
      </c>
      <c r="O143" s="90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3" t="s">
        <v>187</v>
      </c>
      <c r="AT143" s="223" t="s">
        <v>182</v>
      </c>
      <c r="AU143" s="223" t="s">
        <v>88</v>
      </c>
      <c r="AY143" s="16" t="s">
        <v>180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6" t="s">
        <v>84</v>
      </c>
      <c r="BK143" s="224">
        <f>ROUND(I143*H143,2)</f>
        <v>0</v>
      </c>
      <c r="BL143" s="16" t="s">
        <v>187</v>
      </c>
      <c r="BM143" s="223" t="s">
        <v>223</v>
      </c>
    </row>
    <row r="144" spans="1:51" s="13" customFormat="1" ht="12">
      <c r="A144" s="13"/>
      <c r="B144" s="225"/>
      <c r="C144" s="226"/>
      <c r="D144" s="227" t="s">
        <v>189</v>
      </c>
      <c r="E144" s="228" t="s">
        <v>103</v>
      </c>
      <c r="F144" s="229" t="s">
        <v>224</v>
      </c>
      <c r="G144" s="226"/>
      <c r="H144" s="230">
        <v>169.9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189</v>
      </c>
      <c r="AU144" s="236" t="s">
        <v>88</v>
      </c>
      <c r="AV144" s="13" t="s">
        <v>88</v>
      </c>
      <c r="AW144" s="13" t="s">
        <v>36</v>
      </c>
      <c r="AX144" s="13" t="s">
        <v>84</v>
      </c>
      <c r="AY144" s="236" t="s">
        <v>180</v>
      </c>
    </row>
    <row r="145" spans="1:65" s="2" customFormat="1" ht="37.8" customHeight="1">
      <c r="A145" s="37"/>
      <c r="B145" s="38"/>
      <c r="C145" s="212" t="s">
        <v>149</v>
      </c>
      <c r="D145" s="212" t="s">
        <v>182</v>
      </c>
      <c r="E145" s="213" t="s">
        <v>225</v>
      </c>
      <c r="F145" s="214" t="s">
        <v>226</v>
      </c>
      <c r="G145" s="215" t="s">
        <v>208</v>
      </c>
      <c r="H145" s="216">
        <v>169.9</v>
      </c>
      <c r="I145" s="217"/>
      <c r="J145" s="218">
        <f>ROUND(I145*H145,2)</f>
        <v>0</v>
      </c>
      <c r="K145" s="214" t="s">
        <v>186</v>
      </c>
      <c r="L145" s="43"/>
      <c r="M145" s="219" t="s">
        <v>1</v>
      </c>
      <c r="N145" s="220" t="s">
        <v>44</v>
      </c>
      <c r="O145" s="90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3" t="s">
        <v>187</v>
      </c>
      <c r="AT145" s="223" t="s">
        <v>182</v>
      </c>
      <c r="AU145" s="223" t="s">
        <v>88</v>
      </c>
      <c r="AY145" s="16" t="s">
        <v>180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6" t="s">
        <v>84</v>
      </c>
      <c r="BK145" s="224">
        <f>ROUND(I145*H145,2)</f>
        <v>0</v>
      </c>
      <c r="BL145" s="16" t="s">
        <v>187</v>
      </c>
      <c r="BM145" s="223" t="s">
        <v>227</v>
      </c>
    </row>
    <row r="146" spans="1:51" s="13" customFormat="1" ht="12">
      <c r="A146" s="13"/>
      <c r="B146" s="225"/>
      <c r="C146" s="226"/>
      <c r="D146" s="227" t="s">
        <v>189</v>
      </c>
      <c r="E146" s="228" t="s">
        <v>1</v>
      </c>
      <c r="F146" s="229" t="s">
        <v>228</v>
      </c>
      <c r="G146" s="226"/>
      <c r="H146" s="230">
        <v>169.9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189</v>
      </c>
      <c r="AU146" s="236" t="s">
        <v>88</v>
      </c>
      <c r="AV146" s="13" t="s">
        <v>88</v>
      </c>
      <c r="AW146" s="13" t="s">
        <v>36</v>
      </c>
      <c r="AX146" s="13" t="s">
        <v>84</v>
      </c>
      <c r="AY146" s="236" t="s">
        <v>180</v>
      </c>
    </row>
    <row r="147" spans="1:65" s="2" customFormat="1" ht="24.15" customHeight="1">
      <c r="A147" s="37"/>
      <c r="B147" s="38"/>
      <c r="C147" s="212" t="s">
        <v>132</v>
      </c>
      <c r="D147" s="212" t="s">
        <v>182</v>
      </c>
      <c r="E147" s="213" t="s">
        <v>229</v>
      </c>
      <c r="F147" s="214" t="s">
        <v>230</v>
      </c>
      <c r="G147" s="215" t="s">
        <v>185</v>
      </c>
      <c r="H147" s="216">
        <v>316.33</v>
      </c>
      <c r="I147" s="217"/>
      <c r="J147" s="218">
        <f>ROUND(I147*H147,2)</f>
        <v>0</v>
      </c>
      <c r="K147" s="214" t="s">
        <v>186</v>
      </c>
      <c r="L147" s="43"/>
      <c r="M147" s="219" t="s">
        <v>1</v>
      </c>
      <c r="N147" s="220" t="s">
        <v>44</v>
      </c>
      <c r="O147" s="90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3" t="s">
        <v>187</v>
      </c>
      <c r="AT147" s="223" t="s">
        <v>182</v>
      </c>
      <c r="AU147" s="223" t="s">
        <v>88</v>
      </c>
      <c r="AY147" s="16" t="s">
        <v>180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6" t="s">
        <v>84</v>
      </c>
      <c r="BK147" s="224">
        <f>ROUND(I147*H147,2)</f>
        <v>0</v>
      </c>
      <c r="BL147" s="16" t="s">
        <v>187</v>
      </c>
      <c r="BM147" s="223" t="s">
        <v>231</v>
      </c>
    </row>
    <row r="148" spans="1:51" s="13" customFormat="1" ht="12">
      <c r="A148" s="13"/>
      <c r="B148" s="225"/>
      <c r="C148" s="226"/>
      <c r="D148" s="227" t="s">
        <v>189</v>
      </c>
      <c r="E148" s="228" t="s">
        <v>1</v>
      </c>
      <c r="F148" s="229" t="s">
        <v>232</v>
      </c>
      <c r="G148" s="226"/>
      <c r="H148" s="230">
        <v>316.33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189</v>
      </c>
      <c r="AU148" s="236" t="s">
        <v>88</v>
      </c>
      <c r="AV148" s="13" t="s">
        <v>88</v>
      </c>
      <c r="AW148" s="13" t="s">
        <v>36</v>
      </c>
      <c r="AX148" s="13" t="s">
        <v>84</v>
      </c>
      <c r="AY148" s="236" t="s">
        <v>180</v>
      </c>
    </row>
    <row r="149" spans="1:65" s="2" customFormat="1" ht="37.8" customHeight="1">
      <c r="A149" s="37"/>
      <c r="B149" s="38"/>
      <c r="C149" s="212" t="s">
        <v>233</v>
      </c>
      <c r="D149" s="212" t="s">
        <v>182</v>
      </c>
      <c r="E149" s="213" t="s">
        <v>234</v>
      </c>
      <c r="F149" s="214" t="s">
        <v>235</v>
      </c>
      <c r="G149" s="215" t="s">
        <v>236</v>
      </c>
      <c r="H149" s="216">
        <v>288.83</v>
      </c>
      <c r="I149" s="217"/>
      <c r="J149" s="218">
        <f>ROUND(I149*H149,2)</f>
        <v>0</v>
      </c>
      <c r="K149" s="214" t="s">
        <v>186</v>
      </c>
      <c r="L149" s="43"/>
      <c r="M149" s="219" t="s">
        <v>1</v>
      </c>
      <c r="N149" s="220" t="s">
        <v>44</v>
      </c>
      <c r="O149" s="90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3" t="s">
        <v>187</v>
      </c>
      <c r="AT149" s="223" t="s">
        <v>182</v>
      </c>
      <c r="AU149" s="223" t="s">
        <v>88</v>
      </c>
      <c r="AY149" s="16" t="s">
        <v>180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6" t="s">
        <v>84</v>
      </c>
      <c r="BK149" s="224">
        <f>ROUND(I149*H149,2)</f>
        <v>0</v>
      </c>
      <c r="BL149" s="16" t="s">
        <v>187</v>
      </c>
      <c r="BM149" s="223" t="s">
        <v>237</v>
      </c>
    </row>
    <row r="150" spans="1:51" s="13" customFormat="1" ht="12">
      <c r="A150" s="13"/>
      <c r="B150" s="225"/>
      <c r="C150" s="226"/>
      <c r="D150" s="227" t="s">
        <v>189</v>
      </c>
      <c r="E150" s="228" t="s">
        <v>1</v>
      </c>
      <c r="F150" s="229" t="s">
        <v>238</v>
      </c>
      <c r="G150" s="226"/>
      <c r="H150" s="230">
        <v>288.83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189</v>
      </c>
      <c r="AU150" s="236" t="s">
        <v>88</v>
      </c>
      <c r="AV150" s="13" t="s">
        <v>88</v>
      </c>
      <c r="AW150" s="13" t="s">
        <v>36</v>
      </c>
      <c r="AX150" s="13" t="s">
        <v>84</v>
      </c>
      <c r="AY150" s="236" t="s">
        <v>180</v>
      </c>
    </row>
    <row r="151" spans="1:65" s="2" customFormat="1" ht="24.15" customHeight="1">
      <c r="A151" s="37"/>
      <c r="B151" s="38"/>
      <c r="C151" s="212" t="s">
        <v>239</v>
      </c>
      <c r="D151" s="212" t="s">
        <v>182</v>
      </c>
      <c r="E151" s="213" t="s">
        <v>240</v>
      </c>
      <c r="F151" s="214" t="s">
        <v>241</v>
      </c>
      <c r="G151" s="215" t="s">
        <v>208</v>
      </c>
      <c r="H151" s="216">
        <v>4.62</v>
      </c>
      <c r="I151" s="217"/>
      <c r="J151" s="218">
        <f>ROUND(I151*H151,2)</f>
        <v>0</v>
      </c>
      <c r="K151" s="214" t="s">
        <v>186</v>
      </c>
      <c r="L151" s="43"/>
      <c r="M151" s="219" t="s">
        <v>1</v>
      </c>
      <c r="N151" s="220" t="s">
        <v>44</v>
      </c>
      <c r="O151" s="90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3" t="s">
        <v>187</v>
      </c>
      <c r="AT151" s="223" t="s">
        <v>182</v>
      </c>
      <c r="AU151" s="223" t="s">
        <v>88</v>
      </c>
      <c r="AY151" s="16" t="s">
        <v>180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6" t="s">
        <v>84</v>
      </c>
      <c r="BK151" s="224">
        <f>ROUND(I151*H151,2)</f>
        <v>0</v>
      </c>
      <c r="BL151" s="16" t="s">
        <v>187</v>
      </c>
      <c r="BM151" s="223" t="s">
        <v>242</v>
      </c>
    </row>
    <row r="152" spans="1:51" s="13" customFormat="1" ht="12">
      <c r="A152" s="13"/>
      <c r="B152" s="225"/>
      <c r="C152" s="226"/>
      <c r="D152" s="227" t="s">
        <v>189</v>
      </c>
      <c r="E152" s="228" t="s">
        <v>105</v>
      </c>
      <c r="F152" s="229" t="s">
        <v>243</v>
      </c>
      <c r="G152" s="226"/>
      <c r="H152" s="230">
        <v>4.62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189</v>
      </c>
      <c r="AU152" s="236" t="s">
        <v>88</v>
      </c>
      <c r="AV152" s="13" t="s">
        <v>88</v>
      </c>
      <c r="AW152" s="13" t="s">
        <v>36</v>
      </c>
      <c r="AX152" s="13" t="s">
        <v>84</v>
      </c>
      <c r="AY152" s="236" t="s">
        <v>180</v>
      </c>
    </row>
    <row r="153" spans="1:65" s="2" customFormat="1" ht="24.15" customHeight="1">
      <c r="A153" s="37"/>
      <c r="B153" s="38"/>
      <c r="C153" s="212" t="s">
        <v>244</v>
      </c>
      <c r="D153" s="212" t="s">
        <v>182</v>
      </c>
      <c r="E153" s="213" t="s">
        <v>245</v>
      </c>
      <c r="F153" s="214" t="s">
        <v>246</v>
      </c>
      <c r="G153" s="215" t="s">
        <v>185</v>
      </c>
      <c r="H153" s="216">
        <v>107.11</v>
      </c>
      <c r="I153" s="217"/>
      <c r="J153" s="218">
        <f>ROUND(I153*H153,2)</f>
        <v>0</v>
      </c>
      <c r="K153" s="214" t="s">
        <v>186</v>
      </c>
      <c r="L153" s="43"/>
      <c r="M153" s="219" t="s">
        <v>1</v>
      </c>
      <c r="N153" s="220" t="s">
        <v>44</v>
      </c>
      <c r="O153" s="90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3" t="s">
        <v>187</v>
      </c>
      <c r="AT153" s="223" t="s">
        <v>182</v>
      </c>
      <c r="AU153" s="223" t="s">
        <v>88</v>
      </c>
      <c r="AY153" s="16" t="s">
        <v>180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6" t="s">
        <v>84</v>
      </c>
      <c r="BK153" s="224">
        <f>ROUND(I153*H153,2)</f>
        <v>0</v>
      </c>
      <c r="BL153" s="16" t="s">
        <v>187</v>
      </c>
      <c r="BM153" s="223" t="s">
        <v>247</v>
      </c>
    </row>
    <row r="154" spans="1:51" s="13" customFormat="1" ht="12">
      <c r="A154" s="13"/>
      <c r="B154" s="225"/>
      <c r="C154" s="226"/>
      <c r="D154" s="227" t="s">
        <v>189</v>
      </c>
      <c r="E154" s="228" t="s">
        <v>1</v>
      </c>
      <c r="F154" s="229" t="s">
        <v>107</v>
      </c>
      <c r="G154" s="226"/>
      <c r="H154" s="230">
        <v>107.11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189</v>
      </c>
      <c r="AU154" s="236" t="s">
        <v>88</v>
      </c>
      <c r="AV154" s="13" t="s">
        <v>88</v>
      </c>
      <c r="AW154" s="13" t="s">
        <v>36</v>
      </c>
      <c r="AX154" s="13" t="s">
        <v>84</v>
      </c>
      <c r="AY154" s="236" t="s">
        <v>180</v>
      </c>
    </row>
    <row r="155" spans="1:65" s="2" customFormat="1" ht="24.15" customHeight="1">
      <c r="A155" s="37"/>
      <c r="B155" s="38"/>
      <c r="C155" s="212" t="s">
        <v>8</v>
      </c>
      <c r="D155" s="212" t="s">
        <v>182</v>
      </c>
      <c r="E155" s="213" t="s">
        <v>248</v>
      </c>
      <c r="F155" s="214" t="s">
        <v>249</v>
      </c>
      <c r="G155" s="215" t="s">
        <v>185</v>
      </c>
      <c r="H155" s="216">
        <v>107.11</v>
      </c>
      <c r="I155" s="217"/>
      <c r="J155" s="218">
        <f>ROUND(I155*H155,2)</f>
        <v>0</v>
      </c>
      <c r="K155" s="214" t="s">
        <v>186</v>
      </c>
      <c r="L155" s="43"/>
      <c r="M155" s="219" t="s">
        <v>1</v>
      </c>
      <c r="N155" s="220" t="s">
        <v>44</v>
      </c>
      <c r="O155" s="90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3" t="s">
        <v>187</v>
      </c>
      <c r="AT155" s="223" t="s">
        <v>182</v>
      </c>
      <c r="AU155" s="223" t="s">
        <v>88</v>
      </c>
      <c r="AY155" s="16" t="s">
        <v>180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6" t="s">
        <v>84</v>
      </c>
      <c r="BK155" s="224">
        <f>ROUND(I155*H155,2)</f>
        <v>0</v>
      </c>
      <c r="BL155" s="16" t="s">
        <v>187</v>
      </c>
      <c r="BM155" s="223" t="s">
        <v>250</v>
      </c>
    </row>
    <row r="156" spans="1:51" s="13" customFormat="1" ht="12">
      <c r="A156" s="13"/>
      <c r="B156" s="225"/>
      <c r="C156" s="226"/>
      <c r="D156" s="227" t="s">
        <v>189</v>
      </c>
      <c r="E156" s="228" t="s">
        <v>1</v>
      </c>
      <c r="F156" s="229" t="s">
        <v>107</v>
      </c>
      <c r="G156" s="226"/>
      <c r="H156" s="230">
        <v>107.11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189</v>
      </c>
      <c r="AU156" s="236" t="s">
        <v>88</v>
      </c>
      <c r="AV156" s="13" t="s">
        <v>88</v>
      </c>
      <c r="AW156" s="13" t="s">
        <v>36</v>
      </c>
      <c r="AX156" s="13" t="s">
        <v>84</v>
      </c>
      <c r="AY156" s="236" t="s">
        <v>180</v>
      </c>
    </row>
    <row r="157" spans="1:65" s="2" customFormat="1" ht="14.4" customHeight="1">
      <c r="A157" s="37"/>
      <c r="B157" s="38"/>
      <c r="C157" s="248" t="s">
        <v>251</v>
      </c>
      <c r="D157" s="248" t="s">
        <v>252</v>
      </c>
      <c r="E157" s="249" t="s">
        <v>253</v>
      </c>
      <c r="F157" s="250" t="s">
        <v>254</v>
      </c>
      <c r="G157" s="251" t="s">
        <v>255</v>
      </c>
      <c r="H157" s="252">
        <v>3.213</v>
      </c>
      <c r="I157" s="253"/>
      <c r="J157" s="254">
        <f>ROUND(I157*H157,2)</f>
        <v>0</v>
      </c>
      <c r="K157" s="250" t="s">
        <v>186</v>
      </c>
      <c r="L157" s="255"/>
      <c r="M157" s="256" t="s">
        <v>1</v>
      </c>
      <c r="N157" s="257" t="s">
        <v>44</v>
      </c>
      <c r="O157" s="90"/>
      <c r="P157" s="221">
        <f>O157*H157</f>
        <v>0</v>
      </c>
      <c r="Q157" s="221">
        <v>0.001</v>
      </c>
      <c r="R157" s="221">
        <f>Q157*H157</f>
        <v>0.003213</v>
      </c>
      <c r="S157" s="221">
        <v>0</v>
      </c>
      <c r="T157" s="22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3" t="s">
        <v>121</v>
      </c>
      <c r="AT157" s="223" t="s">
        <v>252</v>
      </c>
      <c r="AU157" s="223" t="s">
        <v>88</v>
      </c>
      <c r="AY157" s="16" t="s">
        <v>180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6" t="s">
        <v>84</v>
      </c>
      <c r="BK157" s="224">
        <f>ROUND(I157*H157,2)</f>
        <v>0</v>
      </c>
      <c r="BL157" s="16" t="s">
        <v>187</v>
      </c>
      <c r="BM157" s="223" t="s">
        <v>256</v>
      </c>
    </row>
    <row r="158" spans="1:51" s="13" customFormat="1" ht="12">
      <c r="A158" s="13"/>
      <c r="B158" s="225"/>
      <c r="C158" s="226"/>
      <c r="D158" s="227" t="s">
        <v>189</v>
      </c>
      <c r="E158" s="228" t="s">
        <v>1</v>
      </c>
      <c r="F158" s="229" t="s">
        <v>257</v>
      </c>
      <c r="G158" s="226"/>
      <c r="H158" s="230">
        <v>3.213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189</v>
      </c>
      <c r="AU158" s="236" t="s">
        <v>88</v>
      </c>
      <c r="AV158" s="13" t="s">
        <v>88</v>
      </c>
      <c r="AW158" s="13" t="s">
        <v>36</v>
      </c>
      <c r="AX158" s="13" t="s">
        <v>84</v>
      </c>
      <c r="AY158" s="236" t="s">
        <v>180</v>
      </c>
    </row>
    <row r="159" spans="1:65" s="2" customFormat="1" ht="24.15" customHeight="1">
      <c r="A159" s="37"/>
      <c r="B159" s="38"/>
      <c r="C159" s="212" t="s">
        <v>258</v>
      </c>
      <c r="D159" s="212" t="s">
        <v>182</v>
      </c>
      <c r="E159" s="213" t="s">
        <v>259</v>
      </c>
      <c r="F159" s="214" t="s">
        <v>260</v>
      </c>
      <c r="G159" s="215" t="s">
        <v>185</v>
      </c>
      <c r="H159" s="216">
        <v>107.11</v>
      </c>
      <c r="I159" s="217"/>
      <c r="J159" s="218">
        <f>ROUND(I159*H159,2)</f>
        <v>0</v>
      </c>
      <c r="K159" s="214" t="s">
        <v>186</v>
      </c>
      <c r="L159" s="43"/>
      <c r="M159" s="219" t="s">
        <v>1</v>
      </c>
      <c r="N159" s="220" t="s">
        <v>44</v>
      </c>
      <c r="O159" s="90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3" t="s">
        <v>187</v>
      </c>
      <c r="AT159" s="223" t="s">
        <v>182</v>
      </c>
      <c r="AU159" s="223" t="s">
        <v>88</v>
      </c>
      <c r="AY159" s="16" t="s">
        <v>180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6" t="s">
        <v>84</v>
      </c>
      <c r="BK159" s="224">
        <f>ROUND(I159*H159,2)</f>
        <v>0</v>
      </c>
      <c r="BL159" s="16" t="s">
        <v>187</v>
      </c>
      <c r="BM159" s="223" t="s">
        <v>261</v>
      </c>
    </row>
    <row r="160" spans="1:51" s="13" customFormat="1" ht="12">
      <c r="A160" s="13"/>
      <c r="B160" s="225"/>
      <c r="C160" s="226"/>
      <c r="D160" s="227" t="s">
        <v>189</v>
      </c>
      <c r="E160" s="228" t="s">
        <v>107</v>
      </c>
      <c r="F160" s="229" t="s">
        <v>108</v>
      </c>
      <c r="G160" s="226"/>
      <c r="H160" s="230">
        <v>107.11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189</v>
      </c>
      <c r="AU160" s="236" t="s">
        <v>88</v>
      </c>
      <c r="AV160" s="13" t="s">
        <v>88</v>
      </c>
      <c r="AW160" s="13" t="s">
        <v>36</v>
      </c>
      <c r="AX160" s="13" t="s">
        <v>84</v>
      </c>
      <c r="AY160" s="236" t="s">
        <v>180</v>
      </c>
    </row>
    <row r="161" spans="1:65" s="2" customFormat="1" ht="14.4" customHeight="1">
      <c r="A161" s="37"/>
      <c r="B161" s="38"/>
      <c r="C161" s="248" t="s">
        <v>262</v>
      </c>
      <c r="D161" s="248" t="s">
        <v>252</v>
      </c>
      <c r="E161" s="249" t="s">
        <v>263</v>
      </c>
      <c r="F161" s="250" t="s">
        <v>264</v>
      </c>
      <c r="G161" s="251" t="s">
        <v>208</v>
      </c>
      <c r="H161" s="252">
        <v>0.621</v>
      </c>
      <c r="I161" s="253"/>
      <c r="J161" s="254">
        <f>ROUND(I161*H161,2)</f>
        <v>0</v>
      </c>
      <c r="K161" s="250" t="s">
        <v>186</v>
      </c>
      <c r="L161" s="255"/>
      <c r="M161" s="256" t="s">
        <v>1</v>
      </c>
      <c r="N161" s="257" t="s">
        <v>44</v>
      </c>
      <c r="O161" s="90"/>
      <c r="P161" s="221">
        <f>O161*H161</f>
        <v>0</v>
      </c>
      <c r="Q161" s="221">
        <v>0.21</v>
      </c>
      <c r="R161" s="221">
        <f>Q161*H161</f>
        <v>0.13041</v>
      </c>
      <c r="S161" s="221">
        <v>0</v>
      </c>
      <c r="T161" s="22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3" t="s">
        <v>121</v>
      </c>
      <c r="AT161" s="223" t="s">
        <v>252</v>
      </c>
      <c r="AU161" s="223" t="s">
        <v>88</v>
      </c>
      <c r="AY161" s="16" t="s">
        <v>180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6" t="s">
        <v>84</v>
      </c>
      <c r="BK161" s="224">
        <f>ROUND(I161*H161,2)</f>
        <v>0</v>
      </c>
      <c r="BL161" s="16" t="s">
        <v>187</v>
      </c>
      <c r="BM161" s="223" t="s">
        <v>265</v>
      </c>
    </row>
    <row r="162" spans="1:51" s="13" customFormat="1" ht="12">
      <c r="A162" s="13"/>
      <c r="B162" s="225"/>
      <c r="C162" s="226"/>
      <c r="D162" s="227" t="s">
        <v>189</v>
      </c>
      <c r="E162" s="228" t="s">
        <v>1</v>
      </c>
      <c r="F162" s="229" t="s">
        <v>266</v>
      </c>
      <c r="G162" s="226"/>
      <c r="H162" s="230">
        <v>10.711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189</v>
      </c>
      <c r="AU162" s="236" t="s">
        <v>88</v>
      </c>
      <c r="AV162" s="13" t="s">
        <v>88</v>
      </c>
      <c r="AW162" s="13" t="s">
        <v>36</v>
      </c>
      <c r="AX162" s="13" t="s">
        <v>84</v>
      </c>
      <c r="AY162" s="236" t="s">
        <v>180</v>
      </c>
    </row>
    <row r="163" spans="1:51" s="13" customFormat="1" ht="12">
      <c r="A163" s="13"/>
      <c r="B163" s="225"/>
      <c r="C163" s="226"/>
      <c r="D163" s="227" t="s">
        <v>189</v>
      </c>
      <c r="E163" s="226"/>
      <c r="F163" s="229" t="s">
        <v>267</v>
      </c>
      <c r="G163" s="226"/>
      <c r="H163" s="230">
        <v>0.621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189</v>
      </c>
      <c r="AU163" s="236" t="s">
        <v>88</v>
      </c>
      <c r="AV163" s="13" t="s">
        <v>88</v>
      </c>
      <c r="AW163" s="13" t="s">
        <v>4</v>
      </c>
      <c r="AX163" s="13" t="s">
        <v>84</v>
      </c>
      <c r="AY163" s="236" t="s">
        <v>180</v>
      </c>
    </row>
    <row r="164" spans="1:65" s="2" customFormat="1" ht="14.4" customHeight="1">
      <c r="A164" s="37"/>
      <c r="B164" s="38"/>
      <c r="C164" s="212" t="s">
        <v>268</v>
      </c>
      <c r="D164" s="212" t="s">
        <v>182</v>
      </c>
      <c r="E164" s="213" t="s">
        <v>269</v>
      </c>
      <c r="F164" s="214" t="s">
        <v>270</v>
      </c>
      <c r="G164" s="215" t="s">
        <v>208</v>
      </c>
      <c r="H164" s="216">
        <v>1.071</v>
      </c>
      <c r="I164" s="217"/>
      <c r="J164" s="218">
        <f>ROUND(I164*H164,2)</f>
        <v>0</v>
      </c>
      <c r="K164" s="214" t="s">
        <v>186</v>
      </c>
      <c r="L164" s="43"/>
      <c r="M164" s="219" t="s">
        <v>1</v>
      </c>
      <c r="N164" s="220" t="s">
        <v>44</v>
      </c>
      <c r="O164" s="90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3" t="s">
        <v>187</v>
      </c>
      <c r="AT164" s="223" t="s">
        <v>182</v>
      </c>
      <c r="AU164" s="223" t="s">
        <v>88</v>
      </c>
      <c r="AY164" s="16" t="s">
        <v>180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6" t="s">
        <v>84</v>
      </c>
      <c r="BK164" s="224">
        <f>ROUND(I164*H164,2)</f>
        <v>0</v>
      </c>
      <c r="BL164" s="16" t="s">
        <v>187</v>
      </c>
      <c r="BM164" s="223" t="s">
        <v>271</v>
      </c>
    </row>
    <row r="165" spans="1:51" s="13" customFormat="1" ht="12">
      <c r="A165" s="13"/>
      <c r="B165" s="225"/>
      <c r="C165" s="226"/>
      <c r="D165" s="227" t="s">
        <v>189</v>
      </c>
      <c r="E165" s="228" t="s">
        <v>109</v>
      </c>
      <c r="F165" s="229" t="s">
        <v>272</v>
      </c>
      <c r="G165" s="226"/>
      <c r="H165" s="230">
        <v>1.071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189</v>
      </c>
      <c r="AU165" s="236" t="s">
        <v>88</v>
      </c>
      <c r="AV165" s="13" t="s">
        <v>88</v>
      </c>
      <c r="AW165" s="13" t="s">
        <v>36</v>
      </c>
      <c r="AX165" s="13" t="s">
        <v>84</v>
      </c>
      <c r="AY165" s="236" t="s">
        <v>180</v>
      </c>
    </row>
    <row r="166" spans="1:65" s="2" customFormat="1" ht="14.4" customHeight="1">
      <c r="A166" s="37"/>
      <c r="B166" s="38"/>
      <c r="C166" s="212" t="s">
        <v>273</v>
      </c>
      <c r="D166" s="212" t="s">
        <v>182</v>
      </c>
      <c r="E166" s="213" t="s">
        <v>274</v>
      </c>
      <c r="F166" s="214" t="s">
        <v>275</v>
      </c>
      <c r="G166" s="215" t="s">
        <v>208</v>
      </c>
      <c r="H166" s="216">
        <v>1.071</v>
      </c>
      <c r="I166" s="217"/>
      <c r="J166" s="218">
        <f>ROUND(I166*H166,2)</f>
        <v>0</v>
      </c>
      <c r="K166" s="214" t="s">
        <v>186</v>
      </c>
      <c r="L166" s="43"/>
      <c r="M166" s="219" t="s">
        <v>1</v>
      </c>
      <c r="N166" s="220" t="s">
        <v>44</v>
      </c>
      <c r="O166" s="90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3" t="s">
        <v>187</v>
      </c>
      <c r="AT166" s="223" t="s">
        <v>182</v>
      </c>
      <c r="AU166" s="223" t="s">
        <v>88</v>
      </c>
      <c r="AY166" s="16" t="s">
        <v>180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6" t="s">
        <v>84</v>
      </c>
      <c r="BK166" s="224">
        <f>ROUND(I166*H166,2)</f>
        <v>0</v>
      </c>
      <c r="BL166" s="16" t="s">
        <v>187</v>
      </c>
      <c r="BM166" s="223" t="s">
        <v>276</v>
      </c>
    </row>
    <row r="167" spans="1:51" s="13" customFormat="1" ht="12">
      <c r="A167" s="13"/>
      <c r="B167" s="225"/>
      <c r="C167" s="226"/>
      <c r="D167" s="227" t="s">
        <v>189</v>
      </c>
      <c r="E167" s="228" t="s">
        <v>1</v>
      </c>
      <c r="F167" s="229" t="s">
        <v>109</v>
      </c>
      <c r="G167" s="226"/>
      <c r="H167" s="230">
        <v>1.071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189</v>
      </c>
      <c r="AU167" s="236" t="s">
        <v>88</v>
      </c>
      <c r="AV167" s="13" t="s">
        <v>88</v>
      </c>
      <c r="AW167" s="13" t="s">
        <v>36</v>
      </c>
      <c r="AX167" s="13" t="s">
        <v>84</v>
      </c>
      <c r="AY167" s="236" t="s">
        <v>180</v>
      </c>
    </row>
    <row r="168" spans="1:63" s="12" customFormat="1" ht="22.8" customHeight="1">
      <c r="A168" s="12"/>
      <c r="B168" s="196"/>
      <c r="C168" s="197"/>
      <c r="D168" s="198" t="s">
        <v>78</v>
      </c>
      <c r="E168" s="210" t="s">
        <v>187</v>
      </c>
      <c r="F168" s="210" t="s">
        <v>277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SUM(P169:P170)</f>
        <v>0</v>
      </c>
      <c r="Q168" s="204"/>
      <c r="R168" s="205">
        <f>SUM(R169:R170)</f>
        <v>0</v>
      </c>
      <c r="S168" s="204"/>
      <c r="T168" s="206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84</v>
      </c>
      <c r="AT168" s="208" t="s">
        <v>78</v>
      </c>
      <c r="AU168" s="208" t="s">
        <v>84</v>
      </c>
      <c r="AY168" s="207" t="s">
        <v>180</v>
      </c>
      <c r="BK168" s="209">
        <f>SUM(BK169:BK170)</f>
        <v>0</v>
      </c>
    </row>
    <row r="169" spans="1:65" s="2" customFormat="1" ht="24.15" customHeight="1">
      <c r="A169" s="37"/>
      <c r="B169" s="38"/>
      <c r="C169" s="212" t="s">
        <v>7</v>
      </c>
      <c r="D169" s="212" t="s">
        <v>182</v>
      </c>
      <c r="E169" s="213" t="s">
        <v>278</v>
      </c>
      <c r="F169" s="214" t="s">
        <v>279</v>
      </c>
      <c r="G169" s="215" t="s">
        <v>208</v>
      </c>
      <c r="H169" s="216">
        <v>0.72</v>
      </c>
      <c r="I169" s="217"/>
      <c r="J169" s="218">
        <f>ROUND(I169*H169,2)</f>
        <v>0</v>
      </c>
      <c r="K169" s="214" t="s">
        <v>186</v>
      </c>
      <c r="L169" s="43"/>
      <c r="M169" s="219" t="s">
        <v>1</v>
      </c>
      <c r="N169" s="220" t="s">
        <v>44</v>
      </c>
      <c r="O169" s="90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3" t="s">
        <v>187</v>
      </c>
      <c r="AT169" s="223" t="s">
        <v>182</v>
      </c>
      <c r="AU169" s="223" t="s">
        <v>88</v>
      </c>
      <c r="AY169" s="16" t="s">
        <v>180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6" t="s">
        <v>84</v>
      </c>
      <c r="BK169" s="224">
        <f>ROUND(I169*H169,2)</f>
        <v>0</v>
      </c>
      <c r="BL169" s="16" t="s">
        <v>187</v>
      </c>
      <c r="BM169" s="223" t="s">
        <v>280</v>
      </c>
    </row>
    <row r="170" spans="1:51" s="13" customFormat="1" ht="12">
      <c r="A170" s="13"/>
      <c r="B170" s="225"/>
      <c r="C170" s="226"/>
      <c r="D170" s="227" t="s">
        <v>189</v>
      </c>
      <c r="E170" s="228" t="s">
        <v>111</v>
      </c>
      <c r="F170" s="229" t="s">
        <v>281</v>
      </c>
      <c r="G170" s="226"/>
      <c r="H170" s="230">
        <v>0.72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189</v>
      </c>
      <c r="AU170" s="236" t="s">
        <v>88</v>
      </c>
      <c r="AV170" s="13" t="s">
        <v>88</v>
      </c>
      <c r="AW170" s="13" t="s">
        <v>36</v>
      </c>
      <c r="AX170" s="13" t="s">
        <v>84</v>
      </c>
      <c r="AY170" s="236" t="s">
        <v>180</v>
      </c>
    </row>
    <row r="171" spans="1:63" s="12" customFormat="1" ht="22.8" customHeight="1">
      <c r="A171" s="12"/>
      <c r="B171" s="196"/>
      <c r="C171" s="197"/>
      <c r="D171" s="198" t="s">
        <v>78</v>
      </c>
      <c r="E171" s="210" t="s">
        <v>201</v>
      </c>
      <c r="F171" s="210" t="s">
        <v>282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SUM(P172:P187)</f>
        <v>0</v>
      </c>
      <c r="Q171" s="204"/>
      <c r="R171" s="205">
        <f>SUM(R172:R187)</f>
        <v>18.04464</v>
      </c>
      <c r="S171" s="204"/>
      <c r="T171" s="206">
        <f>SUM(T172:T187)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84</v>
      </c>
      <c r="AT171" s="208" t="s">
        <v>78</v>
      </c>
      <c r="AU171" s="208" t="s">
        <v>84</v>
      </c>
      <c r="AY171" s="207" t="s">
        <v>180</v>
      </c>
      <c r="BK171" s="209">
        <f>SUM(BK172:BK187)</f>
        <v>0</v>
      </c>
    </row>
    <row r="172" spans="1:65" s="2" customFormat="1" ht="14.4" customHeight="1">
      <c r="A172" s="37"/>
      <c r="B172" s="38"/>
      <c r="C172" s="212" t="s">
        <v>283</v>
      </c>
      <c r="D172" s="212" t="s">
        <v>182</v>
      </c>
      <c r="E172" s="213" t="s">
        <v>284</v>
      </c>
      <c r="F172" s="214" t="s">
        <v>285</v>
      </c>
      <c r="G172" s="215" t="s">
        <v>185</v>
      </c>
      <c r="H172" s="216">
        <v>37.28</v>
      </c>
      <c r="I172" s="217"/>
      <c r="J172" s="218">
        <f>ROUND(I172*H172,2)</f>
        <v>0</v>
      </c>
      <c r="K172" s="214" t="s">
        <v>186</v>
      </c>
      <c r="L172" s="43"/>
      <c r="M172" s="219" t="s">
        <v>1</v>
      </c>
      <c r="N172" s="220" t="s">
        <v>44</v>
      </c>
      <c r="O172" s="90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3" t="s">
        <v>187</v>
      </c>
      <c r="AT172" s="223" t="s">
        <v>182</v>
      </c>
      <c r="AU172" s="223" t="s">
        <v>88</v>
      </c>
      <c r="AY172" s="16" t="s">
        <v>180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6" t="s">
        <v>84</v>
      </c>
      <c r="BK172" s="224">
        <f>ROUND(I172*H172,2)</f>
        <v>0</v>
      </c>
      <c r="BL172" s="16" t="s">
        <v>187</v>
      </c>
      <c r="BM172" s="223" t="s">
        <v>286</v>
      </c>
    </row>
    <row r="173" spans="1:51" s="13" customFormat="1" ht="12">
      <c r="A173" s="13"/>
      <c r="B173" s="225"/>
      <c r="C173" s="226"/>
      <c r="D173" s="227" t="s">
        <v>189</v>
      </c>
      <c r="E173" s="228" t="s">
        <v>113</v>
      </c>
      <c r="F173" s="229" t="s">
        <v>287</v>
      </c>
      <c r="G173" s="226"/>
      <c r="H173" s="230">
        <v>37.28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189</v>
      </c>
      <c r="AU173" s="236" t="s">
        <v>88</v>
      </c>
      <c r="AV173" s="13" t="s">
        <v>88</v>
      </c>
      <c r="AW173" s="13" t="s">
        <v>36</v>
      </c>
      <c r="AX173" s="13" t="s">
        <v>84</v>
      </c>
      <c r="AY173" s="236" t="s">
        <v>180</v>
      </c>
    </row>
    <row r="174" spans="1:65" s="2" customFormat="1" ht="14.4" customHeight="1">
      <c r="A174" s="37"/>
      <c r="B174" s="38"/>
      <c r="C174" s="212" t="s">
        <v>288</v>
      </c>
      <c r="D174" s="212" t="s">
        <v>182</v>
      </c>
      <c r="E174" s="213" t="s">
        <v>289</v>
      </c>
      <c r="F174" s="214" t="s">
        <v>290</v>
      </c>
      <c r="G174" s="215" t="s">
        <v>185</v>
      </c>
      <c r="H174" s="216">
        <v>279.05</v>
      </c>
      <c r="I174" s="217"/>
      <c r="J174" s="218">
        <f>ROUND(I174*H174,2)</f>
        <v>0</v>
      </c>
      <c r="K174" s="214" t="s">
        <v>186</v>
      </c>
      <c r="L174" s="43"/>
      <c r="M174" s="219" t="s">
        <v>1</v>
      </c>
      <c r="N174" s="220" t="s">
        <v>44</v>
      </c>
      <c r="O174" s="90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3" t="s">
        <v>187</v>
      </c>
      <c r="AT174" s="223" t="s">
        <v>182</v>
      </c>
      <c r="AU174" s="223" t="s">
        <v>88</v>
      </c>
      <c r="AY174" s="16" t="s">
        <v>180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6" t="s">
        <v>84</v>
      </c>
      <c r="BK174" s="224">
        <f>ROUND(I174*H174,2)</f>
        <v>0</v>
      </c>
      <c r="BL174" s="16" t="s">
        <v>187</v>
      </c>
      <c r="BM174" s="223" t="s">
        <v>291</v>
      </c>
    </row>
    <row r="175" spans="1:51" s="13" customFormat="1" ht="12">
      <c r="A175" s="13"/>
      <c r="B175" s="225"/>
      <c r="C175" s="226"/>
      <c r="D175" s="227" t="s">
        <v>189</v>
      </c>
      <c r="E175" s="228" t="s">
        <v>115</v>
      </c>
      <c r="F175" s="229" t="s">
        <v>86</v>
      </c>
      <c r="G175" s="226"/>
      <c r="H175" s="230">
        <v>279.05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189</v>
      </c>
      <c r="AU175" s="236" t="s">
        <v>88</v>
      </c>
      <c r="AV175" s="13" t="s">
        <v>88</v>
      </c>
      <c r="AW175" s="13" t="s">
        <v>36</v>
      </c>
      <c r="AX175" s="13" t="s">
        <v>84</v>
      </c>
      <c r="AY175" s="236" t="s">
        <v>180</v>
      </c>
    </row>
    <row r="176" spans="1:65" s="2" customFormat="1" ht="24.15" customHeight="1">
      <c r="A176" s="37"/>
      <c r="B176" s="38"/>
      <c r="C176" s="212" t="s">
        <v>292</v>
      </c>
      <c r="D176" s="212" t="s">
        <v>182</v>
      </c>
      <c r="E176" s="213" t="s">
        <v>293</v>
      </c>
      <c r="F176" s="214" t="s">
        <v>294</v>
      </c>
      <c r="G176" s="215" t="s">
        <v>185</v>
      </c>
      <c r="H176" s="216">
        <v>810.68</v>
      </c>
      <c r="I176" s="217"/>
      <c r="J176" s="218">
        <f>ROUND(I176*H176,2)</f>
        <v>0</v>
      </c>
      <c r="K176" s="214" t="s">
        <v>186</v>
      </c>
      <c r="L176" s="43"/>
      <c r="M176" s="219" t="s">
        <v>1</v>
      </c>
      <c r="N176" s="220" t="s">
        <v>44</v>
      </c>
      <c r="O176" s="90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3" t="s">
        <v>187</v>
      </c>
      <c r="AT176" s="223" t="s">
        <v>182</v>
      </c>
      <c r="AU176" s="223" t="s">
        <v>88</v>
      </c>
      <c r="AY176" s="16" t="s">
        <v>180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6" t="s">
        <v>84</v>
      </c>
      <c r="BK176" s="224">
        <f>ROUND(I176*H176,2)</f>
        <v>0</v>
      </c>
      <c r="BL176" s="16" t="s">
        <v>187</v>
      </c>
      <c r="BM176" s="223" t="s">
        <v>295</v>
      </c>
    </row>
    <row r="177" spans="1:51" s="13" customFormat="1" ht="12">
      <c r="A177" s="13"/>
      <c r="B177" s="225"/>
      <c r="C177" s="226"/>
      <c r="D177" s="227" t="s">
        <v>189</v>
      </c>
      <c r="E177" s="228" t="s">
        <v>116</v>
      </c>
      <c r="F177" s="229" t="s">
        <v>296</v>
      </c>
      <c r="G177" s="226"/>
      <c r="H177" s="230">
        <v>810.68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189</v>
      </c>
      <c r="AU177" s="236" t="s">
        <v>88</v>
      </c>
      <c r="AV177" s="13" t="s">
        <v>88</v>
      </c>
      <c r="AW177" s="13" t="s">
        <v>36</v>
      </c>
      <c r="AX177" s="13" t="s">
        <v>84</v>
      </c>
      <c r="AY177" s="236" t="s">
        <v>180</v>
      </c>
    </row>
    <row r="178" spans="1:65" s="2" customFormat="1" ht="24.15" customHeight="1">
      <c r="A178" s="37"/>
      <c r="B178" s="38"/>
      <c r="C178" s="212" t="s">
        <v>297</v>
      </c>
      <c r="D178" s="212" t="s">
        <v>182</v>
      </c>
      <c r="E178" s="213" t="s">
        <v>298</v>
      </c>
      <c r="F178" s="214" t="s">
        <v>299</v>
      </c>
      <c r="G178" s="215" t="s">
        <v>185</v>
      </c>
      <c r="H178" s="216">
        <v>311.55</v>
      </c>
      <c r="I178" s="217"/>
      <c r="J178" s="218">
        <f>ROUND(I178*H178,2)</f>
        <v>0</v>
      </c>
      <c r="K178" s="214" t="s">
        <v>186</v>
      </c>
      <c r="L178" s="43"/>
      <c r="M178" s="219" t="s">
        <v>1</v>
      </c>
      <c r="N178" s="220" t="s">
        <v>44</v>
      </c>
      <c r="O178" s="90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3" t="s">
        <v>187</v>
      </c>
      <c r="AT178" s="223" t="s">
        <v>182</v>
      </c>
      <c r="AU178" s="223" t="s">
        <v>88</v>
      </c>
      <c r="AY178" s="16" t="s">
        <v>180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6" t="s">
        <v>84</v>
      </c>
      <c r="BK178" s="224">
        <f>ROUND(I178*H178,2)</f>
        <v>0</v>
      </c>
      <c r="BL178" s="16" t="s">
        <v>187</v>
      </c>
      <c r="BM178" s="223" t="s">
        <v>300</v>
      </c>
    </row>
    <row r="179" spans="1:51" s="13" customFormat="1" ht="12">
      <c r="A179" s="13"/>
      <c r="B179" s="225"/>
      <c r="C179" s="226"/>
      <c r="D179" s="227" t="s">
        <v>189</v>
      </c>
      <c r="E179" s="228" t="s">
        <v>1</v>
      </c>
      <c r="F179" s="229" t="s">
        <v>92</v>
      </c>
      <c r="G179" s="226"/>
      <c r="H179" s="230">
        <v>311.55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189</v>
      </c>
      <c r="AU179" s="236" t="s">
        <v>88</v>
      </c>
      <c r="AV179" s="13" t="s">
        <v>88</v>
      </c>
      <c r="AW179" s="13" t="s">
        <v>36</v>
      </c>
      <c r="AX179" s="13" t="s">
        <v>84</v>
      </c>
      <c r="AY179" s="236" t="s">
        <v>180</v>
      </c>
    </row>
    <row r="180" spans="1:65" s="2" customFormat="1" ht="14.4" customHeight="1">
      <c r="A180" s="37"/>
      <c r="B180" s="38"/>
      <c r="C180" s="212" t="s">
        <v>301</v>
      </c>
      <c r="D180" s="212" t="s">
        <v>182</v>
      </c>
      <c r="E180" s="213" t="s">
        <v>302</v>
      </c>
      <c r="F180" s="214" t="s">
        <v>303</v>
      </c>
      <c r="G180" s="215" t="s">
        <v>185</v>
      </c>
      <c r="H180" s="216">
        <v>83.54</v>
      </c>
      <c r="I180" s="217"/>
      <c r="J180" s="218">
        <f>ROUND(I180*H180,2)</f>
        <v>0</v>
      </c>
      <c r="K180" s="214" t="s">
        <v>186</v>
      </c>
      <c r="L180" s="43"/>
      <c r="M180" s="219" t="s">
        <v>1</v>
      </c>
      <c r="N180" s="220" t="s">
        <v>44</v>
      </c>
      <c r="O180" s="90"/>
      <c r="P180" s="221">
        <f>O180*H180</f>
        <v>0</v>
      </c>
      <c r="Q180" s="221">
        <v>0.216</v>
      </c>
      <c r="R180" s="221">
        <f>Q180*H180</f>
        <v>18.04464</v>
      </c>
      <c r="S180" s="221">
        <v>0</v>
      </c>
      <c r="T180" s="22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3" t="s">
        <v>187</v>
      </c>
      <c r="AT180" s="223" t="s">
        <v>182</v>
      </c>
      <c r="AU180" s="223" t="s">
        <v>88</v>
      </c>
      <c r="AY180" s="16" t="s">
        <v>180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6" t="s">
        <v>84</v>
      </c>
      <c r="BK180" s="224">
        <f>ROUND(I180*H180,2)</f>
        <v>0</v>
      </c>
      <c r="BL180" s="16" t="s">
        <v>187</v>
      </c>
      <c r="BM180" s="223" t="s">
        <v>304</v>
      </c>
    </row>
    <row r="181" spans="1:65" s="2" customFormat="1" ht="24.15" customHeight="1">
      <c r="A181" s="37"/>
      <c r="B181" s="38"/>
      <c r="C181" s="212" t="s">
        <v>305</v>
      </c>
      <c r="D181" s="212" t="s">
        <v>182</v>
      </c>
      <c r="E181" s="213" t="s">
        <v>306</v>
      </c>
      <c r="F181" s="214" t="s">
        <v>307</v>
      </c>
      <c r="G181" s="215" t="s">
        <v>185</v>
      </c>
      <c r="H181" s="216">
        <v>810.68</v>
      </c>
      <c r="I181" s="217"/>
      <c r="J181" s="218">
        <f>ROUND(I181*H181,2)</f>
        <v>0</v>
      </c>
      <c r="K181" s="214" t="s">
        <v>186</v>
      </c>
      <c r="L181" s="43"/>
      <c r="M181" s="219" t="s">
        <v>1</v>
      </c>
      <c r="N181" s="220" t="s">
        <v>44</v>
      </c>
      <c r="O181" s="90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3" t="s">
        <v>187</v>
      </c>
      <c r="AT181" s="223" t="s">
        <v>182</v>
      </c>
      <c r="AU181" s="223" t="s">
        <v>88</v>
      </c>
      <c r="AY181" s="16" t="s">
        <v>180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6" t="s">
        <v>84</v>
      </c>
      <c r="BK181" s="224">
        <f>ROUND(I181*H181,2)</f>
        <v>0</v>
      </c>
      <c r="BL181" s="16" t="s">
        <v>187</v>
      </c>
      <c r="BM181" s="223" t="s">
        <v>308</v>
      </c>
    </row>
    <row r="182" spans="1:51" s="13" customFormat="1" ht="12">
      <c r="A182" s="13"/>
      <c r="B182" s="225"/>
      <c r="C182" s="226"/>
      <c r="D182" s="227" t="s">
        <v>189</v>
      </c>
      <c r="E182" s="228" t="s">
        <v>1</v>
      </c>
      <c r="F182" s="229" t="s">
        <v>116</v>
      </c>
      <c r="G182" s="226"/>
      <c r="H182" s="230">
        <v>810.68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189</v>
      </c>
      <c r="AU182" s="236" t="s">
        <v>88</v>
      </c>
      <c r="AV182" s="13" t="s">
        <v>88</v>
      </c>
      <c r="AW182" s="13" t="s">
        <v>36</v>
      </c>
      <c r="AX182" s="13" t="s">
        <v>84</v>
      </c>
      <c r="AY182" s="236" t="s">
        <v>180</v>
      </c>
    </row>
    <row r="183" spans="1:65" s="2" customFormat="1" ht="24.15" customHeight="1">
      <c r="A183" s="37"/>
      <c r="B183" s="38"/>
      <c r="C183" s="212" t="s">
        <v>309</v>
      </c>
      <c r="D183" s="212" t="s">
        <v>182</v>
      </c>
      <c r="E183" s="213" t="s">
        <v>310</v>
      </c>
      <c r="F183" s="214" t="s">
        <v>311</v>
      </c>
      <c r="G183" s="215" t="s">
        <v>185</v>
      </c>
      <c r="H183" s="216">
        <v>823.68</v>
      </c>
      <c r="I183" s="217"/>
      <c r="J183" s="218">
        <f>ROUND(I183*H183,2)</f>
        <v>0</v>
      </c>
      <c r="K183" s="214" t="s">
        <v>186</v>
      </c>
      <c r="L183" s="43"/>
      <c r="M183" s="219" t="s">
        <v>1</v>
      </c>
      <c r="N183" s="220" t="s">
        <v>44</v>
      </c>
      <c r="O183" s="90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3" t="s">
        <v>187</v>
      </c>
      <c r="AT183" s="223" t="s">
        <v>182</v>
      </c>
      <c r="AU183" s="223" t="s">
        <v>88</v>
      </c>
      <c r="AY183" s="16" t="s">
        <v>180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6" t="s">
        <v>84</v>
      </c>
      <c r="BK183" s="224">
        <f>ROUND(I183*H183,2)</f>
        <v>0</v>
      </c>
      <c r="BL183" s="16" t="s">
        <v>187</v>
      </c>
      <c r="BM183" s="223" t="s">
        <v>312</v>
      </c>
    </row>
    <row r="184" spans="1:51" s="13" customFormat="1" ht="12">
      <c r="A184" s="13"/>
      <c r="B184" s="225"/>
      <c r="C184" s="226"/>
      <c r="D184" s="227" t="s">
        <v>189</v>
      </c>
      <c r="E184" s="228" t="s">
        <v>1</v>
      </c>
      <c r="F184" s="229" t="s">
        <v>118</v>
      </c>
      <c r="G184" s="226"/>
      <c r="H184" s="230">
        <v>823.68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189</v>
      </c>
      <c r="AU184" s="236" t="s">
        <v>88</v>
      </c>
      <c r="AV184" s="13" t="s">
        <v>88</v>
      </c>
      <c r="AW184" s="13" t="s">
        <v>36</v>
      </c>
      <c r="AX184" s="13" t="s">
        <v>84</v>
      </c>
      <c r="AY184" s="236" t="s">
        <v>180</v>
      </c>
    </row>
    <row r="185" spans="1:65" s="2" customFormat="1" ht="24.15" customHeight="1">
      <c r="A185" s="37"/>
      <c r="B185" s="38"/>
      <c r="C185" s="212" t="s">
        <v>313</v>
      </c>
      <c r="D185" s="212" t="s">
        <v>182</v>
      </c>
      <c r="E185" s="213" t="s">
        <v>314</v>
      </c>
      <c r="F185" s="214" t="s">
        <v>315</v>
      </c>
      <c r="G185" s="215" t="s">
        <v>185</v>
      </c>
      <c r="H185" s="216">
        <v>823.68</v>
      </c>
      <c r="I185" s="217"/>
      <c r="J185" s="218">
        <f>ROUND(I185*H185,2)</f>
        <v>0</v>
      </c>
      <c r="K185" s="214" t="s">
        <v>186</v>
      </c>
      <c r="L185" s="43"/>
      <c r="M185" s="219" t="s">
        <v>1</v>
      </c>
      <c r="N185" s="220" t="s">
        <v>44</v>
      </c>
      <c r="O185" s="90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3" t="s">
        <v>187</v>
      </c>
      <c r="AT185" s="223" t="s">
        <v>182</v>
      </c>
      <c r="AU185" s="223" t="s">
        <v>88</v>
      </c>
      <c r="AY185" s="16" t="s">
        <v>180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6" t="s">
        <v>84</v>
      </c>
      <c r="BK185" s="224">
        <f>ROUND(I185*H185,2)</f>
        <v>0</v>
      </c>
      <c r="BL185" s="16" t="s">
        <v>187</v>
      </c>
      <c r="BM185" s="223" t="s">
        <v>316</v>
      </c>
    </row>
    <row r="186" spans="1:51" s="13" customFormat="1" ht="12">
      <c r="A186" s="13"/>
      <c r="B186" s="225"/>
      <c r="C186" s="226"/>
      <c r="D186" s="227" t="s">
        <v>189</v>
      </c>
      <c r="E186" s="228" t="s">
        <v>1</v>
      </c>
      <c r="F186" s="229" t="s">
        <v>317</v>
      </c>
      <c r="G186" s="226"/>
      <c r="H186" s="230">
        <v>823.68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189</v>
      </c>
      <c r="AU186" s="236" t="s">
        <v>88</v>
      </c>
      <c r="AV186" s="13" t="s">
        <v>88</v>
      </c>
      <c r="AW186" s="13" t="s">
        <v>36</v>
      </c>
      <c r="AX186" s="13" t="s">
        <v>79</v>
      </c>
      <c r="AY186" s="236" t="s">
        <v>180</v>
      </c>
    </row>
    <row r="187" spans="1:51" s="14" customFormat="1" ht="12">
      <c r="A187" s="14"/>
      <c r="B187" s="237"/>
      <c r="C187" s="238"/>
      <c r="D187" s="227" t="s">
        <v>189</v>
      </c>
      <c r="E187" s="239" t="s">
        <v>118</v>
      </c>
      <c r="F187" s="240" t="s">
        <v>197</v>
      </c>
      <c r="G187" s="238"/>
      <c r="H187" s="241">
        <v>823.68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189</v>
      </c>
      <c r="AU187" s="247" t="s">
        <v>88</v>
      </c>
      <c r="AV187" s="14" t="s">
        <v>187</v>
      </c>
      <c r="AW187" s="14" t="s">
        <v>36</v>
      </c>
      <c r="AX187" s="14" t="s">
        <v>84</v>
      </c>
      <c r="AY187" s="247" t="s">
        <v>180</v>
      </c>
    </row>
    <row r="188" spans="1:63" s="12" customFormat="1" ht="22.8" customHeight="1">
      <c r="A188" s="12"/>
      <c r="B188" s="196"/>
      <c r="C188" s="197"/>
      <c r="D188" s="198" t="s">
        <v>78</v>
      </c>
      <c r="E188" s="210" t="s">
        <v>121</v>
      </c>
      <c r="F188" s="210" t="s">
        <v>318</v>
      </c>
      <c r="G188" s="197"/>
      <c r="H188" s="197"/>
      <c r="I188" s="200"/>
      <c r="J188" s="211">
        <f>BK188</f>
        <v>0</v>
      </c>
      <c r="K188" s="197"/>
      <c r="L188" s="202"/>
      <c r="M188" s="203"/>
      <c r="N188" s="204"/>
      <c r="O188" s="204"/>
      <c r="P188" s="205">
        <f>SUM(P189:P206)</f>
        <v>0</v>
      </c>
      <c r="Q188" s="204"/>
      <c r="R188" s="205">
        <f>SUM(R189:R206)</f>
        <v>0.5694800000000001</v>
      </c>
      <c r="S188" s="204"/>
      <c r="T188" s="206">
        <f>SUM(T189:T206)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7" t="s">
        <v>84</v>
      </c>
      <c r="AT188" s="208" t="s">
        <v>78</v>
      </c>
      <c r="AU188" s="208" t="s">
        <v>84</v>
      </c>
      <c r="AY188" s="207" t="s">
        <v>180</v>
      </c>
      <c r="BK188" s="209">
        <f>SUM(BK189:BK206)</f>
        <v>0</v>
      </c>
    </row>
    <row r="189" spans="1:65" s="2" customFormat="1" ht="24.15" customHeight="1">
      <c r="A189" s="37"/>
      <c r="B189" s="38"/>
      <c r="C189" s="212" t="s">
        <v>319</v>
      </c>
      <c r="D189" s="212" t="s">
        <v>182</v>
      </c>
      <c r="E189" s="213" t="s">
        <v>320</v>
      </c>
      <c r="F189" s="214" t="s">
        <v>321</v>
      </c>
      <c r="G189" s="215" t="s">
        <v>322</v>
      </c>
      <c r="H189" s="216">
        <v>8</v>
      </c>
      <c r="I189" s="217"/>
      <c r="J189" s="218">
        <f>ROUND(I189*H189,2)</f>
        <v>0</v>
      </c>
      <c r="K189" s="214" t="s">
        <v>186</v>
      </c>
      <c r="L189" s="43"/>
      <c r="M189" s="219" t="s">
        <v>1</v>
      </c>
      <c r="N189" s="220" t="s">
        <v>44</v>
      </c>
      <c r="O189" s="90"/>
      <c r="P189" s="221">
        <f>O189*H189</f>
        <v>0</v>
      </c>
      <c r="Q189" s="221">
        <v>1E-05</v>
      </c>
      <c r="R189" s="221">
        <f>Q189*H189</f>
        <v>8E-05</v>
      </c>
      <c r="S189" s="221">
        <v>0</v>
      </c>
      <c r="T189" s="22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3" t="s">
        <v>187</v>
      </c>
      <c r="AT189" s="223" t="s">
        <v>182</v>
      </c>
      <c r="AU189" s="223" t="s">
        <v>88</v>
      </c>
      <c r="AY189" s="16" t="s">
        <v>180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6" t="s">
        <v>84</v>
      </c>
      <c r="BK189" s="224">
        <f>ROUND(I189*H189,2)</f>
        <v>0</v>
      </c>
      <c r="BL189" s="16" t="s">
        <v>187</v>
      </c>
      <c r="BM189" s="223" t="s">
        <v>323</v>
      </c>
    </row>
    <row r="190" spans="1:51" s="13" customFormat="1" ht="12">
      <c r="A190" s="13"/>
      <c r="B190" s="225"/>
      <c r="C190" s="226"/>
      <c r="D190" s="227" t="s">
        <v>189</v>
      </c>
      <c r="E190" s="228" t="s">
        <v>120</v>
      </c>
      <c r="F190" s="229" t="s">
        <v>121</v>
      </c>
      <c r="G190" s="226"/>
      <c r="H190" s="230">
        <v>8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189</v>
      </c>
      <c r="AU190" s="236" t="s">
        <v>88</v>
      </c>
      <c r="AV190" s="13" t="s">
        <v>88</v>
      </c>
      <c r="AW190" s="13" t="s">
        <v>36</v>
      </c>
      <c r="AX190" s="13" t="s">
        <v>84</v>
      </c>
      <c r="AY190" s="236" t="s">
        <v>180</v>
      </c>
    </row>
    <row r="191" spans="1:65" s="2" customFormat="1" ht="14.4" customHeight="1">
      <c r="A191" s="37"/>
      <c r="B191" s="38"/>
      <c r="C191" s="248" t="s">
        <v>324</v>
      </c>
      <c r="D191" s="248" t="s">
        <v>252</v>
      </c>
      <c r="E191" s="249" t="s">
        <v>325</v>
      </c>
      <c r="F191" s="250" t="s">
        <v>326</v>
      </c>
      <c r="G191" s="251" t="s">
        <v>322</v>
      </c>
      <c r="H191" s="252">
        <v>8</v>
      </c>
      <c r="I191" s="253"/>
      <c r="J191" s="254">
        <f>ROUND(I191*H191,2)</f>
        <v>0</v>
      </c>
      <c r="K191" s="250" t="s">
        <v>186</v>
      </c>
      <c r="L191" s="255"/>
      <c r="M191" s="256" t="s">
        <v>1</v>
      </c>
      <c r="N191" s="257" t="s">
        <v>44</v>
      </c>
      <c r="O191" s="90"/>
      <c r="P191" s="221">
        <f>O191*H191</f>
        <v>0</v>
      </c>
      <c r="Q191" s="221">
        <v>0.004</v>
      </c>
      <c r="R191" s="221">
        <f>Q191*H191</f>
        <v>0.032</v>
      </c>
      <c r="S191" s="221">
        <v>0</v>
      </c>
      <c r="T191" s="22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3" t="s">
        <v>121</v>
      </c>
      <c r="AT191" s="223" t="s">
        <v>252</v>
      </c>
      <c r="AU191" s="223" t="s">
        <v>88</v>
      </c>
      <c r="AY191" s="16" t="s">
        <v>180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6" t="s">
        <v>84</v>
      </c>
      <c r="BK191" s="224">
        <f>ROUND(I191*H191,2)</f>
        <v>0</v>
      </c>
      <c r="BL191" s="16" t="s">
        <v>187</v>
      </c>
      <c r="BM191" s="223" t="s">
        <v>327</v>
      </c>
    </row>
    <row r="192" spans="1:51" s="13" customFormat="1" ht="12">
      <c r="A192" s="13"/>
      <c r="B192" s="225"/>
      <c r="C192" s="226"/>
      <c r="D192" s="227" t="s">
        <v>189</v>
      </c>
      <c r="E192" s="228" t="s">
        <v>1</v>
      </c>
      <c r="F192" s="229" t="s">
        <v>120</v>
      </c>
      <c r="G192" s="226"/>
      <c r="H192" s="230">
        <v>8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189</v>
      </c>
      <c r="AU192" s="236" t="s">
        <v>88</v>
      </c>
      <c r="AV192" s="13" t="s">
        <v>88</v>
      </c>
      <c r="AW192" s="13" t="s">
        <v>36</v>
      </c>
      <c r="AX192" s="13" t="s">
        <v>84</v>
      </c>
      <c r="AY192" s="236" t="s">
        <v>180</v>
      </c>
    </row>
    <row r="193" spans="1:65" s="2" customFormat="1" ht="24.15" customHeight="1">
      <c r="A193" s="37"/>
      <c r="B193" s="38"/>
      <c r="C193" s="212" t="s">
        <v>328</v>
      </c>
      <c r="D193" s="212" t="s">
        <v>182</v>
      </c>
      <c r="E193" s="213" t="s">
        <v>329</v>
      </c>
      <c r="F193" s="214" t="s">
        <v>330</v>
      </c>
      <c r="G193" s="215" t="s">
        <v>331</v>
      </c>
      <c r="H193" s="216">
        <v>1</v>
      </c>
      <c r="I193" s="217"/>
      <c r="J193" s="218">
        <f>ROUND(I193*H193,2)</f>
        <v>0</v>
      </c>
      <c r="K193" s="214" t="s">
        <v>186</v>
      </c>
      <c r="L193" s="43"/>
      <c r="M193" s="219" t="s">
        <v>1</v>
      </c>
      <c r="N193" s="220" t="s">
        <v>44</v>
      </c>
      <c r="O193" s="90"/>
      <c r="P193" s="221">
        <f>O193*H193</f>
        <v>0</v>
      </c>
      <c r="Q193" s="221">
        <v>0.0001</v>
      </c>
      <c r="R193" s="221">
        <f>Q193*H193</f>
        <v>0.0001</v>
      </c>
      <c r="S193" s="221">
        <v>0</v>
      </c>
      <c r="T193" s="22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3" t="s">
        <v>187</v>
      </c>
      <c r="AT193" s="223" t="s">
        <v>182</v>
      </c>
      <c r="AU193" s="223" t="s">
        <v>88</v>
      </c>
      <c r="AY193" s="16" t="s">
        <v>180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6" t="s">
        <v>84</v>
      </c>
      <c r="BK193" s="224">
        <f>ROUND(I193*H193,2)</f>
        <v>0</v>
      </c>
      <c r="BL193" s="16" t="s">
        <v>187</v>
      </c>
      <c r="BM193" s="223" t="s">
        <v>332</v>
      </c>
    </row>
    <row r="194" spans="1:65" s="2" customFormat="1" ht="24.15" customHeight="1">
      <c r="A194" s="37"/>
      <c r="B194" s="38"/>
      <c r="C194" s="248" t="s">
        <v>333</v>
      </c>
      <c r="D194" s="248" t="s">
        <v>252</v>
      </c>
      <c r="E194" s="249" t="s">
        <v>334</v>
      </c>
      <c r="F194" s="250" t="s">
        <v>335</v>
      </c>
      <c r="G194" s="251" t="s">
        <v>331</v>
      </c>
      <c r="H194" s="252">
        <v>1</v>
      </c>
      <c r="I194" s="253"/>
      <c r="J194" s="254">
        <f>ROUND(I194*H194,2)</f>
        <v>0</v>
      </c>
      <c r="K194" s="250" t="s">
        <v>186</v>
      </c>
      <c r="L194" s="255"/>
      <c r="M194" s="256" t="s">
        <v>1</v>
      </c>
      <c r="N194" s="257" t="s">
        <v>44</v>
      </c>
      <c r="O194" s="90"/>
      <c r="P194" s="221">
        <f>O194*H194</f>
        <v>0</v>
      </c>
      <c r="Q194" s="221">
        <v>0.0064</v>
      </c>
      <c r="R194" s="221">
        <f>Q194*H194</f>
        <v>0.0064</v>
      </c>
      <c r="S194" s="221">
        <v>0</v>
      </c>
      <c r="T194" s="22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3" t="s">
        <v>121</v>
      </c>
      <c r="AT194" s="223" t="s">
        <v>252</v>
      </c>
      <c r="AU194" s="223" t="s">
        <v>88</v>
      </c>
      <c r="AY194" s="16" t="s">
        <v>180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6" t="s">
        <v>84</v>
      </c>
      <c r="BK194" s="224">
        <f>ROUND(I194*H194,2)</f>
        <v>0</v>
      </c>
      <c r="BL194" s="16" t="s">
        <v>187</v>
      </c>
      <c r="BM194" s="223" t="s">
        <v>336</v>
      </c>
    </row>
    <row r="195" spans="1:65" s="2" customFormat="1" ht="24.15" customHeight="1">
      <c r="A195" s="37"/>
      <c r="B195" s="38"/>
      <c r="C195" s="212" t="s">
        <v>337</v>
      </c>
      <c r="D195" s="212" t="s">
        <v>182</v>
      </c>
      <c r="E195" s="213" t="s">
        <v>338</v>
      </c>
      <c r="F195" s="214" t="s">
        <v>339</v>
      </c>
      <c r="G195" s="215" t="s">
        <v>331</v>
      </c>
      <c r="H195" s="216">
        <v>1</v>
      </c>
      <c r="I195" s="217"/>
      <c r="J195" s="218">
        <f>ROUND(I195*H195,2)</f>
        <v>0</v>
      </c>
      <c r="K195" s="214" t="s">
        <v>186</v>
      </c>
      <c r="L195" s="43"/>
      <c r="M195" s="219" t="s">
        <v>1</v>
      </c>
      <c r="N195" s="220" t="s">
        <v>44</v>
      </c>
      <c r="O195" s="90"/>
      <c r="P195" s="221">
        <f>O195*H195</f>
        <v>0</v>
      </c>
      <c r="Q195" s="221">
        <v>0.3409</v>
      </c>
      <c r="R195" s="221">
        <f>Q195*H195</f>
        <v>0.3409</v>
      </c>
      <c r="S195" s="221">
        <v>0</v>
      </c>
      <c r="T195" s="22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3" t="s">
        <v>187</v>
      </c>
      <c r="AT195" s="223" t="s">
        <v>182</v>
      </c>
      <c r="AU195" s="223" t="s">
        <v>88</v>
      </c>
      <c r="AY195" s="16" t="s">
        <v>180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6" t="s">
        <v>84</v>
      </c>
      <c r="BK195" s="224">
        <f>ROUND(I195*H195,2)</f>
        <v>0</v>
      </c>
      <c r="BL195" s="16" t="s">
        <v>187</v>
      </c>
      <c r="BM195" s="223" t="s">
        <v>340</v>
      </c>
    </row>
    <row r="196" spans="1:51" s="13" customFormat="1" ht="12">
      <c r="A196" s="13"/>
      <c r="B196" s="225"/>
      <c r="C196" s="226"/>
      <c r="D196" s="227" t="s">
        <v>189</v>
      </c>
      <c r="E196" s="228" t="s">
        <v>122</v>
      </c>
      <c r="F196" s="229" t="s">
        <v>84</v>
      </c>
      <c r="G196" s="226"/>
      <c r="H196" s="230">
        <v>1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189</v>
      </c>
      <c r="AU196" s="236" t="s">
        <v>88</v>
      </c>
      <c r="AV196" s="13" t="s">
        <v>88</v>
      </c>
      <c r="AW196" s="13" t="s">
        <v>36</v>
      </c>
      <c r="AX196" s="13" t="s">
        <v>84</v>
      </c>
      <c r="AY196" s="236" t="s">
        <v>180</v>
      </c>
    </row>
    <row r="197" spans="1:65" s="2" customFormat="1" ht="24.15" customHeight="1">
      <c r="A197" s="37"/>
      <c r="B197" s="38"/>
      <c r="C197" s="248" t="s">
        <v>341</v>
      </c>
      <c r="D197" s="248" t="s">
        <v>252</v>
      </c>
      <c r="E197" s="249" t="s">
        <v>342</v>
      </c>
      <c r="F197" s="250" t="s">
        <v>343</v>
      </c>
      <c r="G197" s="251" t="s">
        <v>331</v>
      </c>
      <c r="H197" s="252">
        <v>1</v>
      </c>
      <c r="I197" s="253"/>
      <c r="J197" s="254">
        <f>ROUND(I197*H197,2)</f>
        <v>0</v>
      </c>
      <c r="K197" s="250" t="s">
        <v>1</v>
      </c>
      <c r="L197" s="255"/>
      <c r="M197" s="256" t="s">
        <v>1</v>
      </c>
      <c r="N197" s="257" t="s">
        <v>44</v>
      </c>
      <c r="O197" s="90"/>
      <c r="P197" s="221">
        <f>O197*H197</f>
        <v>0</v>
      </c>
      <c r="Q197" s="221">
        <v>0.097</v>
      </c>
      <c r="R197" s="221">
        <f>Q197*H197</f>
        <v>0.097</v>
      </c>
      <c r="S197" s="221">
        <v>0</v>
      </c>
      <c r="T197" s="22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3" t="s">
        <v>121</v>
      </c>
      <c r="AT197" s="223" t="s">
        <v>252</v>
      </c>
      <c r="AU197" s="223" t="s">
        <v>88</v>
      </c>
      <c r="AY197" s="16" t="s">
        <v>180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6" t="s">
        <v>84</v>
      </c>
      <c r="BK197" s="224">
        <f>ROUND(I197*H197,2)</f>
        <v>0</v>
      </c>
      <c r="BL197" s="16" t="s">
        <v>187</v>
      </c>
      <c r="BM197" s="223" t="s">
        <v>344</v>
      </c>
    </row>
    <row r="198" spans="1:51" s="13" customFormat="1" ht="12">
      <c r="A198" s="13"/>
      <c r="B198" s="225"/>
      <c r="C198" s="226"/>
      <c r="D198" s="227" t="s">
        <v>189</v>
      </c>
      <c r="E198" s="228" t="s">
        <v>1</v>
      </c>
      <c r="F198" s="229" t="s">
        <v>122</v>
      </c>
      <c r="G198" s="226"/>
      <c r="H198" s="230">
        <v>1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189</v>
      </c>
      <c r="AU198" s="236" t="s">
        <v>88</v>
      </c>
      <c r="AV198" s="13" t="s">
        <v>88</v>
      </c>
      <c r="AW198" s="13" t="s">
        <v>36</v>
      </c>
      <c r="AX198" s="13" t="s">
        <v>84</v>
      </c>
      <c r="AY198" s="236" t="s">
        <v>180</v>
      </c>
    </row>
    <row r="199" spans="1:65" s="2" customFormat="1" ht="24.15" customHeight="1">
      <c r="A199" s="37"/>
      <c r="B199" s="38"/>
      <c r="C199" s="248" t="s">
        <v>345</v>
      </c>
      <c r="D199" s="248" t="s">
        <v>252</v>
      </c>
      <c r="E199" s="249" t="s">
        <v>346</v>
      </c>
      <c r="F199" s="250" t="s">
        <v>347</v>
      </c>
      <c r="G199" s="251" t="s">
        <v>331</v>
      </c>
      <c r="H199" s="252">
        <v>1</v>
      </c>
      <c r="I199" s="253"/>
      <c r="J199" s="254">
        <f>ROUND(I199*H199,2)</f>
        <v>0</v>
      </c>
      <c r="K199" s="250" t="s">
        <v>1</v>
      </c>
      <c r="L199" s="255"/>
      <c r="M199" s="256" t="s">
        <v>1</v>
      </c>
      <c r="N199" s="257" t="s">
        <v>44</v>
      </c>
      <c r="O199" s="90"/>
      <c r="P199" s="221">
        <f>O199*H199</f>
        <v>0</v>
      </c>
      <c r="Q199" s="221">
        <v>0.04</v>
      </c>
      <c r="R199" s="221">
        <f>Q199*H199</f>
        <v>0.04</v>
      </c>
      <c r="S199" s="221">
        <v>0</v>
      </c>
      <c r="T199" s="22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3" t="s">
        <v>121</v>
      </c>
      <c r="AT199" s="223" t="s">
        <v>252</v>
      </c>
      <c r="AU199" s="223" t="s">
        <v>88</v>
      </c>
      <c r="AY199" s="16" t="s">
        <v>180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6" t="s">
        <v>84</v>
      </c>
      <c r="BK199" s="224">
        <f>ROUND(I199*H199,2)</f>
        <v>0</v>
      </c>
      <c r="BL199" s="16" t="s">
        <v>187</v>
      </c>
      <c r="BM199" s="223" t="s">
        <v>348</v>
      </c>
    </row>
    <row r="200" spans="1:51" s="13" customFormat="1" ht="12">
      <c r="A200" s="13"/>
      <c r="B200" s="225"/>
      <c r="C200" s="226"/>
      <c r="D200" s="227" t="s">
        <v>189</v>
      </c>
      <c r="E200" s="228" t="s">
        <v>1</v>
      </c>
      <c r="F200" s="229" t="s">
        <v>122</v>
      </c>
      <c r="G200" s="226"/>
      <c r="H200" s="230">
        <v>1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189</v>
      </c>
      <c r="AU200" s="236" t="s">
        <v>88</v>
      </c>
      <c r="AV200" s="13" t="s">
        <v>88</v>
      </c>
      <c r="AW200" s="13" t="s">
        <v>36</v>
      </c>
      <c r="AX200" s="13" t="s">
        <v>84</v>
      </c>
      <c r="AY200" s="236" t="s">
        <v>180</v>
      </c>
    </row>
    <row r="201" spans="1:65" s="2" customFormat="1" ht="24.15" customHeight="1">
      <c r="A201" s="37"/>
      <c r="B201" s="38"/>
      <c r="C201" s="248" t="s">
        <v>349</v>
      </c>
      <c r="D201" s="248" t="s">
        <v>252</v>
      </c>
      <c r="E201" s="249" t="s">
        <v>350</v>
      </c>
      <c r="F201" s="250" t="s">
        <v>351</v>
      </c>
      <c r="G201" s="251" t="s">
        <v>331</v>
      </c>
      <c r="H201" s="252">
        <v>1</v>
      </c>
      <c r="I201" s="253"/>
      <c r="J201" s="254">
        <f>ROUND(I201*H201,2)</f>
        <v>0</v>
      </c>
      <c r="K201" s="250" t="s">
        <v>186</v>
      </c>
      <c r="L201" s="255"/>
      <c r="M201" s="256" t="s">
        <v>1</v>
      </c>
      <c r="N201" s="257" t="s">
        <v>44</v>
      </c>
      <c r="O201" s="90"/>
      <c r="P201" s="221">
        <f>O201*H201</f>
        <v>0</v>
      </c>
      <c r="Q201" s="221">
        <v>0.027</v>
      </c>
      <c r="R201" s="221">
        <f>Q201*H201</f>
        <v>0.027</v>
      </c>
      <c r="S201" s="221">
        <v>0</v>
      </c>
      <c r="T201" s="22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3" t="s">
        <v>121</v>
      </c>
      <c r="AT201" s="223" t="s">
        <v>252</v>
      </c>
      <c r="AU201" s="223" t="s">
        <v>88</v>
      </c>
      <c r="AY201" s="16" t="s">
        <v>180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6" t="s">
        <v>84</v>
      </c>
      <c r="BK201" s="224">
        <f>ROUND(I201*H201,2)</f>
        <v>0</v>
      </c>
      <c r="BL201" s="16" t="s">
        <v>187</v>
      </c>
      <c r="BM201" s="223" t="s">
        <v>352</v>
      </c>
    </row>
    <row r="202" spans="1:51" s="13" customFormat="1" ht="12">
      <c r="A202" s="13"/>
      <c r="B202" s="225"/>
      <c r="C202" s="226"/>
      <c r="D202" s="227" t="s">
        <v>189</v>
      </c>
      <c r="E202" s="228" t="s">
        <v>1</v>
      </c>
      <c r="F202" s="229" t="s">
        <v>122</v>
      </c>
      <c r="G202" s="226"/>
      <c r="H202" s="230">
        <v>1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189</v>
      </c>
      <c r="AU202" s="236" t="s">
        <v>88</v>
      </c>
      <c r="AV202" s="13" t="s">
        <v>88</v>
      </c>
      <c r="AW202" s="13" t="s">
        <v>36</v>
      </c>
      <c r="AX202" s="13" t="s">
        <v>84</v>
      </c>
      <c r="AY202" s="236" t="s">
        <v>180</v>
      </c>
    </row>
    <row r="203" spans="1:65" s="2" customFormat="1" ht="14.4" customHeight="1">
      <c r="A203" s="37"/>
      <c r="B203" s="38"/>
      <c r="C203" s="248" t="s">
        <v>353</v>
      </c>
      <c r="D203" s="248" t="s">
        <v>252</v>
      </c>
      <c r="E203" s="249" t="s">
        <v>354</v>
      </c>
      <c r="F203" s="250" t="s">
        <v>355</v>
      </c>
      <c r="G203" s="251" t="s">
        <v>331</v>
      </c>
      <c r="H203" s="252">
        <v>1</v>
      </c>
      <c r="I203" s="253"/>
      <c r="J203" s="254">
        <f>ROUND(I203*H203,2)</f>
        <v>0</v>
      </c>
      <c r="K203" s="250" t="s">
        <v>1</v>
      </c>
      <c r="L203" s="255"/>
      <c r="M203" s="256" t="s">
        <v>1</v>
      </c>
      <c r="N203" s="257" t="s">
        <v>44</v>
      </c>
      <c r="O203" s="90"/>
      <c r="P203" s="221">
        <f>O203*H203</f>
        <v>0</v>
      </c>
      <c r="Q203" s="221">
        <v>0.026</v>
      </c>
      <c r="R203" s="221">
        <f>Q203*H203</f>
        <v>0.026</v>
      </c>
      <c r="S203" s="221">
        <v>0</v>
      </c>
      <c r="T203" s="22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3" t="s">
        <v>121</v>
      </c>
      <c r="AT203" s="223" t="s">
        <v>252</v>
      </c>
      <c r="AU203" s="223" t="s">
        <v>88</v>
      </c>
      <c r="AY203" s="16" t="s">
        <v>180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6" t="s">
        <v>84</v>
      </c>
      <c r="BK203" s="224">
        <f>ROUND(I203*H203,2)</f>
        <v>0</v>
      </c>
      <c r="BL203" s="16" t="s">
        <v>187</v>
      </c>
      <c r="BM203" s="223" t="s">
        <v>356</v>
      </c>
    </row>
    <row r="204" spans="1:51" s="13" customFormat="1" ht="12">
      <c r="A204" s="13"/>
      <c r="B204" s="225"/>
      <c r="C204" s="226"/>
      <c r="D204" s="227" t="s">
        <v>189</v>
      </c>
      <c r="E204" s="228" t="s">
        <v>1</v>
      </c>
      <c r="F204" s="229" t="s">
        <v>122</v>
      </c>
      <c r="G204" s="226"/>
      <c r="H204" s="230">
        <v>1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189</v>
      </c>
      <c r="AU204" s="236" t="s">
        <v>88</v>
      </c>
      <c r="AV204" s="13" t="s">
        <v>88</v>
      </c>
      <c r="AW204" s="13" t="s">
        <v>36</v>
      </c>
      <c r="AX204" s="13" t="s">
        <v>84</v>
      </c>
      <c r="AY204" s="236" t="s">
        <v>180</v>
      </c>
    </row>
    <row r="205" spans="1:65" s="2" customFormat="1" ht="24.15" customHeight="1">
      <c r="A205" s="37"/>
      <c r="B205" s="38"/>
      <c r="C205" s="212" t="s">
        <v>357</v>
      </c>
      <c r="D205" s="212" t="s">
        <v>182</v>
      </c>
      <c r="E205" s="213" t="s">
        <v>358</v>
      </c>
      <c r="F205" s="214" t="s">
        <v>359</v>
      </c>
      <c r="G205" s="215" t="s">
        <v>208</v>
      </c>
      <c r="H205" s="216">
        <v>1.68</v>
      </c>
      <c r="I205" s="217"/>
      <c r="J205" s="218">
        <f>ROUND(I205*H205,2)</f>
        <v>0</v>
      </c>
      <c r="K205" s="214" t="s">
        <v>186</v>
      </c>
      <c r="L205" s="43"/>
      <c r="M205" s="219" t="s">
        <v>1</v>
      </c>
      <c r="N205" s="220" t="s">
        <v>44</v>
      </c>
      <c r="O205" s="90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3" t="s">
        <v>187</v>
      </c>
      <c r="AT205" s="223" t="s">
        <v>182</v>
      </c>
      <c r="AU205" s="223" t="s">
        <v>88</v>
      </c>
      <c r="AY205" s="16" t="s">
        <v>180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6" t="s">
        <v>84</v>
      </c>
      <c r="BK205" s="224">
        <f>ROUND(I205*H205,2)</f>
        <v>0</v>
      </c>
      <c r="BL205" s="16" t="s">
        <v>187</v>
      </c>
      <c r="BM205" s="223" t="s">
        <v>360</v>
      </c>
    </row>
    <row r="206" spans="1:51" s="13" customFormat="1" ht="12">
      <c r="A206" s="13"/>
      <c r="B206" s="225"/>
      <c r="C206" s="226"/>
      <c r="D206" s="227" t="s">
        <v>189</v>
      </c>
      <c r="E206" s="228" t="s">
        <v>123</v>
      </c>
      <c r="F206" s="229" t="s">
        <v>361</v>
      </c>
      <c r="G206" s="226"/>
      <c r="H206" s="230">
        <v>1.68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189</v>
      </c>
      <c r="AU206" s="236" t="s">
        <v>88</v>
      </c>
      <c r="AV206" s="13" t="s">
        <v>88</v>
      </c>
      <c r="AW206" s="13" t="s">
        <v>36</v>
      </c>
      <c r="AX206" s="13" t="s">
        <v>84</v>
      </c>
      <c r="AY206" s="236" t="s">
        <v>180</v>
      </c>
    </row>
    <row r="207" spans="1:63" s="12" customFormat="1" ht="22.8" customHeight="1">
      <c r="A207" s="12"/>
      <c r="B207" s="196"/>
      <c r="C207" s="197"/>
      <c r="D207" s="198" t="s">
        <v>78</v>
      </c>
      <c r="E207" s="210" t="s">
        <v>220</v>
      </c>
      <c r="F207" s="210" t="s">
        <v>362</v>
      </c>
      <c r="G207" s="197"/>
      <c r="H207" s="197"/>
      <c r="I207" s="200"/>
      <c r="J207" s="211">
        <f>BK207</f>
        <v>0</v>
      </c>
      <c r="K207" s="197"/>
      <c r="L207" s="202"/>
      <c r="M207" s="203"/>
      <c r="N207" s="204"/>
      <c r="O207" s="204"/>
      <c r="P207" s="205">
        <f>SUM(P208:P242)</f>
        <v>0</v>
      </c>
      <c r="Q207" s="204"/>
      <c r="R207" s="205">
        <f>SUM(R208:R242)</f>
        <v>41.803295</v>
      </c>
      <c r="S207" s="204"/>
      <c r="T207" s="206">
        <f>SUM(T208:T242)</f>
        <v>0.28200000000000003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84</v>
      </c>
      <c r="AT207" s="208" t="s">
        <v>78</v>
      </c>
      <c r="AU207" s="208" t="s">
        <v>84</v>
      </c>
      <c r="AY207" s="207" t="s">
        <v>180</v>
      </c>
      <c r="BK207" s="209">
        <f>SUM(BK208:BK242)</f>
        <v>0</v>
      </c>
    </row>
    <row r="208" spans="1:65" s="2" customFormat="1" ht="24.15" customHeight="1">
      <c r="A208" s="37"/>
      <c r="B208" s="38"/>
      <c r="C208" s="212" t="s">
        <v>363</v>
      </c>
      <c r="D208" s="212" t="s">
        <v>182</v>
      </c>
      <c r="E208" s="213" t="s">
        <v>364</v>
      </c>
      <c r="F208" s="214" t="s">
        <v>365</v>
      </c>
      <c r="G208" s="215" t="s">
        <v>331</v>
      </c>
      <c r="H208" s="216">
        <v>11</v>
      </c>
      <c r="I208" s="217"/>
      <c r="J208" s="218">
        <f>ROUND(I208*H208,2)</f>
        <v>0</v>
      </c>
      <c r="K208" s="214" t="s">
        <v>186</v>
      </c>
      <c r="L208" s="43"/>
      <c r="M208" s="219" t="s">
        <v>1</v>
      </c>
      <c r="N208" s="220" t="s">
        <v>44</v>
      </c>
      <c r="O208" s="90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3" t="s">
        <v>187</v>
      </c>
      <c r="AT208" s="223" t="s">
        <v>182</v>
      </c>
      <c r="AU208" s="223" t="s">
        <v>88</v>
      </c>
      <c r="AY208" s="16" t="s">
        <v>180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6" t="s">
        <v>84</v>
      </c>
      <c r="BK208" s="224">
        <f>ROUND(I208*H208,2)</f>
        <v>0</v>
      </c>
      <c r="BL208" s="16" t="s">
        <v>187</v>
      </c>
      <c r="BM208" s="223" t="s">
        <v>366</v>
      </c>
    </row>
    <row r="209" spans="1:51" s="13" customFormat="1" ht="12">
      <c r="A209" s="13"/>
      <c r="B209" s="225"/>
      <c r="C209" s="226"/>
      <c r="D209" s="227" t="s">
        <v>189</v>
      </c>
      <c r="E209" s="228" t="s">
        <v>126</v>
      </c>
      <c r="F209" s="229" t="s">
        <v>127</v>
      </c>
      <c r="G209" s="226"/>
      <c r="H209" s="230">
        <v>3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189</v>
      </c>
      <c r="AU209" s="236" t="s">
        <v>88</v>
      </c>
      <c r="AV209" s="13" t="s">
        <v>88</v>
      </c>
      <c r="AW209" s="13" t="s">
        <v>36</v>
      </c>
      <c r="AX209" s="13" t="s">
        <v>79</v>
      </c>
      <c r="AY209" s="236" t="s">
        <v>180</v>
      </c>
    </row>
    <row r="210" spans="1:51" s="13" customFormat="1" ht="12">
      <c r="A210" s="13"/>
      <c r="B210" s="225"/>
      <c r="C210" s="226"/>
      <c r="D210" s="227" t="s">
        <v>189</v>
      </c>
      <c r="E210" s="228" t="s">
        <v>128</v>
      </c>
      <c r="F210" s="229" t="s">
        <v>88</v>
      </c>
      <c r="G210" s="226"/>
      <c r="H210" s="230">
        <v>2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189</v>
      </c>
      <c r="AU210" s="236" t="s">
        <v>88</v>
      </c>
      <c r="AV210" s="13" t="s">
        <v>88</v>
      </c>
      <c r="AW210" s="13" t="s">
        <v>36</v>
      </c>
      <c r="AX210" s="13" t="s">
        <v>79</v>
      </c>
      <c r="AY210" s="236" t="s">
        <v>180</v>
      </c>
    </row>
    <row r="211" spans="1:51" s="13" customFormat="1" ht="12">
      <c r="A211" s="13"/>
      <c r="B211" s="225"/>
      <c r="C211" s="226"/>
      <c r="D211" s="227" t="s">
        <v>189</v>
      </c>
      <c r="E211" s="228" t="s">
        <v>129</v>
      </c>
      <c r="F211" s="229" t="s">
        <v>88</v>
      </c>
      <c r="G211" s="226"/>
      <c r="H211" s="230">
        <v>2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189</v>
      </c>
      <c r="AU211" s="236" t="s">
        <v>88</v>
      </c>
      <c r="AV211" s="13" t="s">
        <v>88</v>
      </c>
      <c r="AW211" s="13" t="s">
        <v>36</v>
      </c>
      <c r="AX211" s="13" t="s">
        <v>79</v>
      </c>
      <c r="AY211" s="236" t="s">
        <v>180</v>
      </c>
    </row>
    <row r="212" spans="1:51" s="13" customFormat="1" ht="12">
      <c r="A212" s="13"/>
      <c r="B212" s="225"/>
      <c r="C212" s="226"/>
      <c r="D212" s="227" t="s">
        <v>189</v>
      </c>
      <c r="E212" s="228" t="s">
        <v>130</v>
      </c>
      <c r="F212" s="229" t="s">
        <v>88</v>
      </c>
      <c r="G212" s="226"/>
      <c r="H212" s="230">
        <v>2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189</v>
      </c>
      <c r="AU212" s="236" t="s">
        <v>88</v>
      </c>
      <c r="AV212" s="13" t="s">
        <v>88</v>
      </c>
      <c r="AW212" s="13" t="s">
        <v>36</v>
      </c>
      <c r="AX212" s="13" t="s">
        <v>79</v>
      </c>
      <c r="AY212" s="236" t="s">
        <v>180</v>
      </c>
    </row>
    <row r="213" spans="1:51" s="13" customFormat="1" ht="12">
      <c r="A213" s="13"/>
      <c r="B213" s="225"/>
      <c r="C213" s="226"/>
      <c r="D213" s="227" t="s">
        <v>189</v>
      </c>
      <c r="E213" s="228" t="s">
        <v>125</v>
      </c>
      <c r="F213" s="229" t="s">
        <v>88</v>
      </c>
      <c r="G213" s="226"/>
      <c r="H213" s="230">
        <v>2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189</v>
      </c>
      <c r="AU213" s="236" t="s">
        <v>88</v>
      </c>
      <c r="AV213" s="13" t="s">
        <v>88</v>
      </c>
      <c r="AW213" s="13" t="s">
        <v>36</v>
      </c>
      <c r="AX213" s="13" t="s">
        <v>79</v>
      </c>
      <c r="AY213" s="236" t="s">
        <v>180</v>
      </c>
    </row>
    <row r="214" spans="1:51" s="14" customFormat="1" ht="12">
      <c r="A214" s="14"/>
      <c r="B214" s="237"/>
      <c r="C214" s="238"/>
      <c r="D214" s="227" t="s">
        <v>189</v>
      </c>
      <c r="E214" s="239" t="s">
        <v>131</v>
      </c>
      <c r="F214" s="240" t="s">
        <v>197</v>
      </c>
      <c r="G214" s="238"/>
      <c r="H214" s="241">
        <v>11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189</v>
      </c>
      <c r="AU214" s="247" t="s">
        <v>88</v>
      </c>
      <c r="AV214" s="14" t="s">
        <v>187</v>
      </c>
      <c r="AW214" s="14" t="s">
        <v>36</v>
      </c>
      <c r="AX214" s="14" t="s">
        <v>84</v>
      </c>
      <c r="AY214" s="247" t="s">
        <v>180</v>
      </c>
    </row>
    <row r="215" spans="1:65" s="2" customFormat="1" ht="24.15" customHeight="1">
      <c r="A215" s="37"/>
      <c r="B215" s="38"/>
      <c r="C215" s="212" t="s">
        <v>367</v>
      </c>
      <c r="D215" s="212" t="s">
        <v>182</v>
      </c>
      <c r="E215" s="213" t="s">
        <v>368</v>
      </c>
      <c r="F215" s="214" t="s">
        <v>369</v>
      </c>
      <c r="G215" s="215" t="s">
        <v>331</v>
      </c>
      <c r="H215" s="216">
        <v>495</v>
      </c>
      <c r="I215" s="217"/>
      <c r="J215" s="218">
        <f>ROUND(I215*H215,2)</f>
        <v>0</v>
      </c>
      <c r="K215" s="214" t="s">
        <v>186</v>
      </c>
      <c r="L215" s="43"/>
      <c r="M215" s="219" t="s">
        <v>1</v>
      </c>
      <c r="N215" s="220" t="s">
        <v>44</v>
      </c>
      <c r="O215" s="90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3" t="s">
        <v>187</v>
      </c>
      <c r="AT215" s="223" t="s">
        <v>182</v>
      </c>
      <c r="AU215" s="223" t="s">
        <v>88</v>
      </c>
      <c r="AY215" s="16" t="s">
        <v>180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6" t="s">
        <v>84</v>
      </c>
      <c r="BK215" s="224">
        <f>ROUND(I215*H215,2)</f>
        <v>0</v>
      </c>
      <c r="BL215" s="16" t="s">
        <v>187</v>
      </c>
      <c r="BM215" s="223" t="s">
        <v>370</v>
      </c>
    </row>
    <row r="216" spans="1:51" s="13" customFormat="1" ht="12">
      <c r="A216" s="13"/>
      <c r="B216" s="225"/>
      <c r="C216" s="226"/>
      <c r="D216" s="227" t="s">
        <v>189</v>
      </c>
      <c r="E216" s="228" t="s">
        <v>1</v>
      </c>
      <c r="F216" s="229" t="s">
        <v>371</v>
      </c>
      <c r="G216" s="226"/>
      <c r="H216" s="230">
        <v>495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189</v>
      </c>
      <c r="AU216" s="236" t="s">
        <v>88</v>
      </c>
      <c r="AV216" s="13" t="s">
        <v>88</v>
      </c>
      <c r="AW216" s="13" t="s">
        <v>36</v>
      </c>
      <c r="AX216" s="13" t="s">
        <v>84</v>
      </c>
      <c r="AY216" s="236" t="s">
        <v>180</v>
      </c>
    </row>
    <row r="217" spans="1:65" s="2" customFormat="1" ht="24.15" customHeight="1">
      <c r="A217" s="37"/>
      <c r="B217" s="38"/>
      <c r="C217" s="212" t="s">
        <v>372</v>
      </c>
      <c r="D217" s="212" t="s">
        <v>182</v>
      </c>
      <c r="E217" s="213" t="s">
        <v>373</v>
      </c>
      <c r="F217" s="214" t="s">
        <v>374</v>
      </c>
      <c r="G217" s="215" t="s">
        <v>331</v>
      </c>
      <c r="H217" s="216">
        <v>2</v>
      </c>
      <c r="I217" s="217"/>
      <c r="J217" s="218">
        <f>ROUND(I217*H217,2)</f>
        <v>0</v>
      </c>
      <c r="K217" s="214" t="s">
        <v>186</v>
      </c>
      <c r="L217" s="43"/>
      <c r="M217" s="219" t="s">
        <v>1</v>
      </c>
      <c r="N217" s="220" t="s">
        <v>44</v>
      </c>
      <c r="O217" s="90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3" t="s">
        <v>187</v>
      </c>
      <c r="AT217" s="223" t="s">
        <v>182</v>
      </c>
      <c r="AU217" s="223" t="s">
        <v>88</v>
      </c>
      <c r="AY217" s="16" t="s">
        <v>180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6" t="s">
        <v>84</v>
      </c>
      <c r="BK217" s="224">
        <f>ROUND(I217*H217,2)</f>
        <v>0</v>
      </c>
      <c r="BL217" s="16" t="s">
        <v>187</v>
      </c>
      <c r="BM217" s="223" t="s">
        <v>375</v>
      </c>
    </row>
    <row r="218" spans="1:51" s="13" customFormat="1" ht="12">
      <c r="A218" s="13"/>
      <c r="B218" s="225"/>
      <c r="C218" s="226"/>
      <c r="D218" s="227" t="s">
        <v>189</v>
      </c>
      <c r="E218" s="228" t="s">
        <v>133</v>
      </c>
      <c r="F218" s="229" t="s">
        <v>88</v>
      </c>
      <c r="G218" s="226"/>
      <c r="H218" s="230">
        <v>2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189</v>
      </c>
      <c r="AU218" s="236" t="s">
        <v>88</v>
      </c>
      <c r="AV218" s="13" t="s">
        <v>88</v>
      </c>
      <c r="AW218" s="13" t="s">
        <v>36</v>
      </c>
      <c r="AX218" s="13" t="s">
        <v>84</v>
      </c>
      <c r="AY218" s="236" t="s">
        <v>180</v>
      </c>
    </row>
    <row r="219" spans="1:65" s="2" customFormat="1" ht="24.15" customHeight="1">
      <c r="A219" s="37"/>
      <c r="B219" s="38"/>
      <c r="C219" s="212" t="s">
        <v>376</v>
      </c>
      <c r="D219" s="212" t="s">
        <v>182</v>
      </c>
      <c r="E219" s="213" t="s">
        <v>377</v>
      </c>
      <c r="F219" s="214" t="s">
        <v>378</v>
      </c>
      <c r="G219" s="215" t="s">
        <v>331</v>
      </c>
      <c r="H219" s="216">
        <v>90</v>
      </c>
      <c r="I219" s="217"/>
      <c r="J219" s="218">
        <f>ROUND(I219*H219,2)</f>
        <v>0</v>
      </c>
      <c r="K219" s="214" t="s">
        <v>186</v>
      </c>
      <c r="L219" s="43"/>
      <c r="M219" s="219" t="s">
        <v>1</v>
      </c>
      <c r="N219" s="220" t="s">
        <v>44</v>
      </c>
      <c r="O219" s="90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3" t="s">
        <v>187</v>
      </c>
      <c r="AT219" s="223" t="s">
        <v>182</v>
      </c>
      <c r="AU219" s="223" t="s">
        <v>88</v>
      </c>
      <c r="AY219" s="16" t="s">
        <v>180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6" t="s">
        <v>84</v>
      </c>
      <c r="BK219" s="224">
        <f>ROUND(I219*H219,2)</f>
        <v>0</v>
      </c>
      <c r="BL219" s="16" t="s">
        <v>187</v>
      </c>
      <c r="BM219" s="223" t="s">
        <v>379</v>
      </c>
    </row>
    <row r="220" spans="1:51" s="13" customFormat="1" ht="12">
      <c r="A220" s="13"/>
      <c r="B220" s="225"/>
      <c r="C220" s="226"/>
      <c r="D220" s="227" t="s">
        <v>189</v>
      </c>
      <c r="E220" s="228" t="s">
        <v>1</v>
      </c>
      <c r="F220" s="229" t="s">
        <v>380</v>
      </c>
      <c r="G220" s="226"/>
      <c r="H220" s="230">
        <v>90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189</v>
      </c>
      <c r="AU220" s="236" t="s">
        <v>88</v>
      </c>
      <c r="AV220" s="13" t="s">
        <v>88</v>
      </c>
      <c r="AW220" s="13" t="s">
        <v>36</v>
      </c>
      <c r="AX220" s="13" t="s">
        <v>84</v>
      </c>
      <c r="AY220" s="236" t="s">
        <v>180</v>
      </c>
    </row>
    <row r="221" spans="1:65" s="2" customFormat="1" ht="37.8" customHeight="1">
      <c r="A221" s="37"/>
      <c r="B221" s="38"/>
      <c r="C221" s="212" t="s">
        <v>381</v>
      </c>
      <c r="D221" s="212" t="s">
        <v>182</v>
      </c>
      <c r="E221" s="213" t="s">
        <v>382</v>
      </c>
      <c r="F221" s="214" t="s">
        <v>383</v>
      </c>
      <c r="G221" s="215" t="s">
        <v>322</v>
      </c>
      <c r="H221" s="216">
        <v>79.89</v>
      </c>
      <c r="I221" s="217"/>
      <c r="J221" s="218">
        <f>ROUND(I221*H221,2)</f>
        <v>0</v>
      </c>
      <c r="K221" s="214" t="s">
        <v>1</v>
      </c>
      <c r="L221" s="43"/>
      <c r="M221" s="219" t="s">
        <v>1</v>
      </c>
      <c r="N221" s="220" t="s">
        <v>44</v>
      </c>
      <c r="O221" s="90"/>
      <c r="P221" s="221">
        <f>O221*H221</f>
        <v>0</v>
      </c>
      <c r="Q221" s="221">
        <v>0.164</v>
      </c>
      <c r="R221" s="221">
        <f>Q221*H221</f>
        <v>13.10196</v>
      </c>
      <c r="S221" s="221">
        <v>0</v>
      </c>
      <c r="T221" s="22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3" t="s">
        <v>187</v>
      </c>
      <c r="AT221" s="223" t="s">
        <v>182</v>
      </c>
      <c r="AU221" s="223" t="s">
        <v>88</v>
      </c>
      <c r="AY221" s="16" t="s">
        <v>180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6" t="s">
        <v>84</v>
      </c>
      <c r="BK221" s="224">
        <f>ROUND(I221*H221,2)</f>
        <v>0</v>
      </c>
      <c r="BL221" s="16" t="s">
        <v>187</v>
      </c>
      <c r="BM221" s="223" t="s">
        <v>384</v>
      </c>
    </row>
    <row r="222" spans="1:51" s="13" customFormat="1" ht="12">
      <c r="A222" s="13"/>
      <c r="B222" s="225"/>
      <c r="C222" s="226"/>
      <c r="D222" s="227" t="s">
        <v>189</v>
      </c>
      <c r="E222" s="228" t="s">
        <v>134</v>
      </c>
      <c r="F222" s="229" t="s">
        <v>385</v>
      </c>
      <c r="G222" s="226"/>
      <c r="H222" s="230">
        <v>79.89</v>
      </c>
      <c r="I222" s="231"/>
      <c r="J222" s="226"/>
      <c r="K222" s="226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189</v>
      </c>
      <c r="AU222" s="236" t="s">
        <v>88</v>
      </c>
      <c r="AV222" s="13" t="s">
        <v>88</v>
      </c>
      <c r="AW222" s="13" t="s">
        <v>36</v>
      </c>
      <c r="AX222" s="13" t="s">
        <v>84</v>
      </c>
      <c r="AY222" s="236" t="s">
        <v>180</v>
      </c>
    </row>
    <row r="223" spans="1:65" s="2" customFormat="1" ht="24.15" customHeight="1">
      <c r="A223" s="37"/>
      <c r="B223" s="38"/>
      <c r="C223" s="248" t="s">
        <v>386</v>
      </c>
      <c r="D223" s="248" t="s">
        <v>252</v>
      </c>
      <c r="E223" s="249" t="s">
        <v>387</v>
      </c>
      <c r="F223" s="250" t="s">
        <v>388</v>
      </c>
      <c r="G223" s="251" t="s">
        <v>331</v>
      </c>
      <c r="H223" s="252">
        <v>162.976</v>
      </c>
      <c r="I223" s="253"/>
      <c r="J223" s="254">
        <f>ROUND(I223*H223,2)</f>
        <v>0</v>
      </c>
      <c r="K223" s="250" t="s">
        <v>1</v>
      </c>
      <c r="L223" s="255"/>
      <c r="M223" s="256" t="s">
        <v>1</v>
      </c>
      <c r="N223" s="257" t="s">
        <v>44</v>
      </c>
      <c r="O223" s="90"/>
      <c r="P223" s="221">
        <f>O223*H223</f>
        <v>0</v>
      </c>
      <c r="Q223" s="221">
        <v>0.024</v>
      </c>
      <c r="R223" s="221">
        <f>Q223*H223</f>
        <v>3.9114240000000002</v>
      </c>
      <c r="S223" s="221">
        <v>0</v>
      </c>
      <c r="T223" s="222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3" t="s">
        <v>121</v>
      </c>
      <c r="AT223" s="223" t="s">
        <v>252</v>
      </c>
      <c r="AU223" s="223" t="s">
        <v>88</v>
      </c>
      <c r="AY223" s="16" t="s">
        <v>180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6" t="s">
        <v>84</v>
      </c>
      <c r="BK223" s="224">
        <f>ROUND(I223*H223,2)</f>
        <v>0</v>
      </c>
      <c r="BL223" s="16" t="s">
        <v>187</v>
      </c>
      <c r="BM223" s="223" t="s">
        <v>389</v>
      </c>
    </row>
    <row r="224" spans="1:51" s="13" customFormat="1" ht="12">
      <c r="A224" s="13"/>
      <c r="B224" s="225"/>
      <c r="C224" s="226"/>
      <c r="D224" s="227" t="s">
        <v>189</v>
      </c>
      <c r="E224" s="228" t="s">
        <v>1</v>
      </c>
      <c r="F224" s="229" t="s">
        <v>390</v>
      </c>
      <c r="G224" s="226"/>
      <c r="H224" s="230">
        <v>162.976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189</v>
      </c>
      <c r="AU224" s="236" t="s">
        <v>88</v>
      </c>
      <c r="AV224" s="13" t="s">
        <v>88</v>
      </c>
      <c r="AW224" s="13" t="s">
        <v>36</v>
      </c>
      <c r="AX224" s="13" t="s">
        <v>84</v>
      </c>
      <c r="AY224" s="236" t="s">
        <v>180</v>
      </c>
    </row>
    <row r="225" spans="1:65" s="2" customFormat="1" ht="24.15" customHeight="1">
      <c r="A225" s="37"/>
      <c r="B225" s="38"/>
      <c r="C225" s="212" t="s">
        <v>391</v>
      </c>
      <c r="D225" s="212" t="s">
        <v>182</v>
      </c>
      <c r="E225" s="213" t="s">
        <v>392</v>
      </c>
      <c r="F225" s="214" t="s">
        <v>393</v>
      </c>
      <c r="G225" s="215" t="s">
        <v>322</v>
      </c>
      <c r="H225" s="216">
        <v>24.58</v>
      </c>
      <c r="I225" s="217"/>
      <c r="J225" s="218">
        <f>ROUND(I225*H225,2)</f>
        <v>0</v>
      </c>
      <c r="K225" s="214" t="s">
        <v>186</v>
      </c>
      <c r="L225" s="43"/>
      <c r="M225" s="219" t="s">
        <v>1</v>
      </c>
      <c r="N225" s="220" t="s">
        <v>44</v>
      </c>
      <c r="O225" s="90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3" t="s">
        <v>187</v>
      </c>
      <c r="AT225" s="223" t="s">
        <v>182</v>
      </c>
      <c r="AU225" s="223" t="s">
        <v>88</v>
      </c>
      <c r="AY225" s="16" t="s">
        <v>180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6" t="s">
        <v>84</v>
      </c>
      <c r="BK225" s="224">
        <f>ROUND(I225*H225,2)</f>
        <v>0</v>
      </c>
      <c r="BL225" s="16" t="s">
        <v>187</v>
      </c>
      <c r="BM225" s="223" t="s">
        <v>394</v>
      </c>
    </row>
    <row r="226" spans="1:51" s="13" customFormat="1" ht="12">
      <c r="A226" s="13"/>
      <c r="B226" s="225"/>
      <c r="C226" s="226"/>
      <c r="D226" s="227" t="s">
        <v>189</v>
      </c>
      <c r="E226" s="228" t="s">
        <v>136</v>
      </c>
      <c r="F226" s="229" t="s">
        <v>395</v>
      </c>
      <c r="G226" s="226"/>
      <c r="H226" s="230">
        <v>24.58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189</v>
      </c>
      <c r="AU226" s="236" t="s">
        <v>88</v>
      </c>
      <c r="AV226" s="13" t="s">
        <v>88</v>
      </c>
      <c r="AW226" s="13" t="s">
        <v>36</v>
      </c>
      <c r="AX226" s="13" t="s">
        <v>84</v>
      </c>
      <c r="AY226" s="236" t="s">
        <v>180</v>
      </c>
    </row>
    <row r="227" spans="1:65" s="2" customFormat="1" ht="24.15" customHeight="1">
      <c r="A227" s="37"/>
      <c r="B227" s="38"/>
      <c r="C227" s="212" t="s">
        <v>396</v>
      </c>
      <c r="D227" s="212" t="s">
        <v>182</v>
      </c>
      <c r="E227" s="213" t="s">
        <v>397</v>
      </c>
      <c r="F227" s="214" t="s">
        <v>398</v>
      </c>
      <c r="G227" s="215" t="s">
        <v>322</v>
      </c>
      <c r="H227" s="216">
        <v>24.58</v>
      </c>
      <c r="I227" s="217"/>
      <c r="J227" s="218">
        <f>ROUND(I227*H227,2)</f>
        <v>0</v>
      </c>
      <c r="K227" s="214" t="s">
        <v>186</v>
      </c>
      <c r="L227" s="43"/>
      <c r="M227" s="219" t="s">
        <v>1</v>
      </c>
      <c r="N227" s="220" t="s">
        <v>44</v>
      </c>
      <c r="O227" s="90"/>
      <c r="P227" s="221">
        <f>O227*H227</f>
        <v>0</v>
      </c>
      <c r="Q227" s="221">
        <v>5E-05</v>
      </c>
      <c r="R227" s="221">
        <f>Q227*H227</f>
        <v>0.001229</v>
      </c>
      <c r="S227" s="221">
        <v>0</v>
      </c>
      <c r="T227" s="22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3" t="s">
        <v>187</v>
      </c>
      <c r="AT227" s="223" t="s">
        <v>182</v>
      </c>
      <c r="AU227" s="223" t="s">
        <v>88</v>
      </c>
      <c r="AY227" s="16" t="s">
        <v>180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6" t="s">
        <v>84</v>
      </c>
      <c r="BK227" s="224">
        <f>ROUND(I227*H227,2)</f>
        <v>0</v>
      </c>
      <c r="BL227" s="16" t="s">
        <v>187</v>
      </c>
      <c r="BM227" s="223" t="s">
        <v>399</v>
      </c>
    </row>
    <row r="228" spans="1:51" s="13" customFormat="1" ht="12">
      <c r="A228" s="13"/>
      <c r="B228" s="225"/>
      <c r="C228" s="226"/>
      <c r="D228" s="227" t="s">
        <v>189</v>
      </c>
      <c r="E228" s="228" t="s">
        <v>1</v>
      </c>
      <c r="F228" s="229" t="s">
        <v>136</v>
      </c>
      <c r="G228" s="226"/>
      <c r="H228" s="230">
        <v>24.58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189</v>
      </c>
      <c r="AU228" s="236" t="s">
        <v>88</v>
      </c>
      <c r="AV228" s="13" t="s">
        <v>88</v>
      </c>
      <c r="AW228" s="13" t="s">
        <v>36</v>
      </c>
      <c r="AX228" s="13" t="s">
        <v>84</v>
      </c>
      <c r="AY228" s="236" t="s">
        <v>180</v>
      </c>
    </row>
    <row r="229" spans="1:65" s="2" customFormat="1" ht="14.4" customHeight="1">
      <c r="A229" s="37"/>
      <c r="B229" s="38"/>
      <c r="C229" s="212" t="s">
        <v>400</v>
      </c>
      <c r="D229" s="212" t="s">
        <v>182</v>
      </c>
      <c r="E229" s="213" t="s">
        <v>401</v>
      </c>
      <c r="F229" s="214" t="s">
        <v>402</v>
      </c>
      <c r="G229" s="215" t="s">
        <v>322</v>
      </c>
      <c r="H229" s="216">
        <v>24.58</v>
      </c>
      <c r="I229" s="217"/>
      <c r="J229" s="218">
        <f>ROUND(I229*H229,2)</f>
        <v>0</v>
      </c>
      <c r="K229" s="214" t="s">
        <v>186</v>
      </c>
      <c r="L229" s="43"/>
      <c r="M229" s="219" t="s">
        <v>1</v>
      </c>
      <c r="N229" s="220" t="s">
        <v>44</v>
      </c>
      <c r="O229" s="90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3" t="s">
        <v>187</v>
      </c>
      <c r="AT229" s="223" t="s">
        <v>182</v>
      </c>
      <c r="AU229" s="223" t="s">
        <v>88</v>
      </c>
      <c r="AY229" s="16" t="s">
        <v>180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6" t="s">
        <v>84</v>
      </c>
      <c r="BK229" s="224">
        <f>ROUND(I229*H229,2)</f>
        <v>0</v>
      </c>
      <c r="BL229" s="16" t="s">
        <v>187</v>
      </c>
      <c r="BM229" s="223" t="s">
        <v>403</v>
      </c>
    </row>
    <row r="230" spans="1:51" s="13" customFormat="1" ht="12">
      <c r="A230" s="13"/>
      <c r="B230" s="225"/>
      <c r="C230" s="226"/>
      <c r="D230" s="227" t="s">
        <v>189</v>
      </c>
      <c r="E230" s="228" t="s">
        <v>1</v>
      </c>
      <c r="F230" s="229" t="s">
        <v>136</v>
      </c>
      <c r="G230" s="226"/>
      <c r="H230" s="230">
        <v>24.58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189</v>
      </c>
      <c r="AU230" s="236" t="s">
        <v>88</v>
      </c>
      <c r="AV230" s="13" t="s">
        <v>88</v>
      </c>
      <c r="AW230" s="13" t="s">
        <v>36</v>
      </c>
      <c r="AX230" s="13" t="s">
        <v>84</v>
      </c>
      <c r="AY230" s="236" t="s">
        <v>180</v>
      </c>
    </row>
    <row r="231" spans="1:65" s="2" customFormat="1" ht="14.4" customHeight="1">
      <c r="A231" s="37"/>
      <c r="B231" s="38"/>
      <c r="C231" s="212" t="s">
        <v>404</v>
      </c>
      <c r="D231" s="212" t="s">
        <v>182</v>
      </c>
      <c r="E231" s="213" t="s">
        <v>405</v>
      </c>
      <c r="F231" s="214" t="s">
        <v>406</v>
      </c>
      <c r="G231" s="215" t="s">
        <v>322</v>
      </c>
      <c r="H231" s="216">
        <v>13</v>
      </c>
      <c r="I231" s="217"/>
      <c r="J231" s="218">
        <f>ROUND(I231*H231,2)</f>
        <v>0</v>
      </c>
      <c r="K231" s="214" t="s">
        <v>186</v>
      </c>
      <c r="L231" s="43"/>
      <c r="M231" s="219" t="s">
        <v>1</v>
      </c>
      <c r="N231" s="220" t="s">
        <v>44</v>
      </c>
      <c r="O231" s="90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3" t="s">
        <v>187</v>
      </c>
      <c r="AT231" s="223" t="s">
        <v>182</v>
      </c>
      <c r="AU231" s="223" t="s">
        <v>88</v>
      </c>
      <c r="AY231" s="16" t="s">
        <v>180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6" t="s">
        <v>84</v>
      </c>
      <c r="BK231" s="224">
        <f>ROUND(I231*H231,2)</f>
        <v>0</v>
      </c>
      <c r="BL231" s="16" t="s">
        <v>187</v>
      </c>
      <c r="BM231" s="223" t="s">
        <v>407</v>
      </c>
    </row>
    <row r="232" spans="1:51" s="13" customFormat="1" ht="12">
      <c r="A232" s="13"/>
      <c r="B232" s="225"/>
      <c r="C232" s="226"/>
      <c r="D232" s="227" t="s">
        <v>189</v>
      </c>
      <c r="E232" s="228" t="s">
        <v>1</v>
      </c>
      <c r="F232" s="229" t="s">
        <v>408</v>
      </c>
      <c r="G232" s="226"/>
      <c r="H232" s="230">
        <v>13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189</v>
      </c>
      <c r="AU232" s="236" t="s">
        <v>88</v>
      </c>
      <c r="AV232" s="13" t="s">
        <v>88</v>
      </c>
      <c r="AW232" s="13" t="s">
        <v>36</v>
      </c>
      <c r="AX232" s="13" t="s">
        <v>84</v>
      </c>
      <c r="AY232" s="236" t="s">
        <v>180</v>
      </c>
    </row>
    <row r="233" spans="1:65" s="2" customFormat="1" ht="24.15" customHeight="1">
      <c r="A233" s="37"/>
      <c r="B233" s="38"/>
      <c r="C233" s="212" t="s">
        <v>409</v>
      </c>
      <c r="D233" s="212" t="s">
        <v>182</v>
      </c>
      <c r="E233" s="213" t="s">
        <v>410</v>
      </c>
      <c r="F233" s="214" t="s">
        <v>411</v>
      </c>
      <c r="G233" s="215" t="s">
        <v>185</v>
      </c>
      <c r="H233" s="216">
        <v>22.8</v>
      </c>
      <c r="I233" s="217"/>
      <c r="J233" s="218">
        <f>ROUND(I233*H233,2)</f>
        <v>0</v>
      </c>
      <c r="K233" s="214" t="s">
        <v>186</v>
      </c>
      <c r="L233" s="43"/>
      <c r="M233" s="219" t="s">
        <v>1</v>
      </c>
      <c r="N233" s="220" t="s">
        <v>44</v>
      </c>
      <c r="O233" s="90"/>
      <c r="P233" s="221">
        <f>O233*H233</f>
        <v>0</v>
      </c>
      <c r="Q233" s="221">
        <v>0.28029</v>
      </c>
      <c r="R233" s="221">
        <f>Q233*H233</f>
        <v>6.390612</v>
      </c>
      <c r="S233" s="221">
        <v>0</v>
      </c>
      <c r="T233" s="222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3" t="s">
        <v>187</v>
      </c>
      <c r="AT233" s="223" t="s">
        <v>182</v>
      </c>
      <c r="AU233" s="223" t="s">
        <v>88</v>
      </c>
      <c r="AY233" s="16" t="s">
        <v>180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6" t="s">
        <v>84</v>
      </c>
      <c r="BK233" s="224">
        <f>ROUND(I233*H233,2)</f>
        <v>0</v>
      </c>
      <c r="BL233" s="16" t="s">
        <v>187</v>
      </c>
      <c r="BM233" s="223" t="s">
        <v>412</v>
      </c>
    </row>
    <row r="234" spans="1:51" s="13" customFormat="1" ht="12">
      <c r="A234" s="13"/>
      <c r="B234" s="225"/>
      <c r="C234" s="226"/>
      <c r="D234" s="227" t="s">
        <v>189</v>
      </c>
      <c r="E234" s="228" t="s">
        <v>138</v>
      </c>
      <c r="F234" s="229" t="s">
        <v>139</v>
      </c>
      <c r="G234" s="226"/>
      <c r="H234" s="230">
        <v>22.8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189</v>
      </c>
      <c r="AU234" s="236" t="s">
        <v>88</v>
      </c>
      <c r="AV234" s="13" t="s">
        <v>88</v>
      </c>
      <c r="AW234" s="13" t="s">
        <v>36</v>
      </c>
      <c r="AX234" s="13" t="s">
        <v>84</v>
      </c>
      <c r="AY234" s="236" t="s">
        <v>180</v>
      </c>
    </row>
    <row r="235" spans="1:65" s="2" customFormat="1" ht="14.4" customHeight="1">
      <c r="A235" s="37"/>
      <c r="B235" s="38"/>
      <c r="C235" s="248" t="s">
        <v>413</v>
      </c>
      <c r="D235" s="248" t="s">
        <v>252</v>
      </c>
      <c r="E235" s="249" t="s">
        <v>414</v>
      </c>
      <c r="F235" s="250" t="s">
        <v>415</v>
      </c>
      <c r="G235" s="251" t="s">
        <v>331</v>
      </c>
      <c r="H235" s="252">
        <v>138.182</v>
      </c>
      <c r="I235" s="253"/>
      <c r="J235" s="254">
        <f>ROUND(I235*H235,2)</f>
        <v>0</v>
      </c>
      <c r="K235" s="250" t="s">
        <v>1</v>
      </c>
      <c r="L235" s="255"/>
      <c r="M235" s="256" t="s">
        <v>1</v>
      </c>
      <c r="N235" s="257" t="s">
        <v>44</v>
      </c>
      <c r="O235" s="90"/>
      <c r="P235" s="221">
        <f>O235*H235</f>
        <v>0</v>
      </c>
      <c r="Q235" s="221">
        <v>0.03</v>
      </c>
      <c r="R235" s="221">
        <f>Q235*H235</f>
        <v>4.14546</v>
      </c>
      <c r="S235" s="221">
        <v>0</v>
      </c>
      <c r="T235" s="22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3" t="s">
        <v>121</v>
      </c>
      <c r="AT235" s="223" t="s">
        <v>252</v>
      </c>
      <c r="AU235" s="223" t="s">
        <v>88</v>
      </c>
      <c r="AY235" s="16" t="s">
        <v>180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6" t="s">
        <v>84</v>
      </c>
      <c r="BK235" s="224">
        <f>ROUND(I235*H235,2)</f>
        <v>0</v>
      </c>
      <c r="BL235" s="16" t="s">
        <v>187</v>
      </c>
      <c r="BM235" s="223" t="s">
        <v>416</v>
      </c>
    </row>
    <row r="236" spans="1:51" s="13" customFormat="1" ht="12">
      <c r="A236" s="13"/>
      <c r="B236" s="225"/>
      <c r="C236" s="226"/>
      <c r="D236" s="227" t="s">
        <v>189</v>
      </c>
      <c r="E236" s="228" t="s">
        <v>1</v>
      </c>
      <c r="F236" s="229" t="s">
        <v>417</v>
      </c>
      <c r="G236" s="226"/>
      <c r="H236" s="230">
        <v>138.182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189</v>
      </c>
      <c r="AU236" s="236" t="s">
        <v>88</v>
      </c>
      <c r="AV236" s="13" t="s">
        <v>88</v>
      </c>
      <c r="AW236" s="13" t="s">
        <v>36</v>
      </c>
      <c r="AX236" s="13" t="s">
        <v>84</v>
      </c>
      <c r="AY236" s="236" t="s">
        <v>180</v>
      </c>
    </row>
    <row r="237" spans="1:65" s="2" customFormat="1" ht="24.15" customHeight="1">
      <c r="A237" s="37"/>
      <c r="B237" s="38"/>
      <c r="C237" s="212" t="s">
        <v>418</v>
      </c>
      <c r="D237" s="212" t="s">
        <v>182</v>
      </c>
      <c r="E237" s="213" t="s">
        <v>419</v>
      </c>
      <c r="F237" s="214" t="s">
        <v>420</v>
      </c>
      <c r="G237" s="215" t="s">
        <v>322</v>
      </c>
      <c r="H237" s="216">
        <v>46.6</v>
      </c>
      <c r="I237" s="217"/>
      <c r="J237" s="218">
        <f>ROUND(I237*H237,2)</f>
        <v>0</v>
      </c>
      <c r="K237" s="214" t="s">
        <v>186</v>
      </c>
      <c r="L237" s="43"/>
      <c r="M237" s="219" t="s">
        <v>1</v>
      </c>
      <c r="N237" s="220" t="s">
        <v>44</v>
      </c>
      <c r="O237" s="90"/>
      <c r="P237" s="221">
        <f>O237*H237</f>
        <v>0</v>
      </c>
      <c r="Q237" s="221">
        <v>0.16371</v>
      </c>
      <c r="R237" s="221">
        <f>Q237*H237</f>
        <v>7.628886</v>
      </c>
      <c r="S237" s="221">
        <v>0</v>
      </c>
      <c r="T237" s="22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3" t="s">
        <v>187</v>
      </c>
      <c r="AT237" s="223" t="s">
        <v>182</v>
      </c>
      <c r="AU237" s="223" t="s">
        <v>88</v>
      </c>
      <c r="AY237" s="16" t="s">
        <v>180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6" t="s">
        <v>84</v>
      </c>
      <c r="BK237" s="224">
        <f>ROUND(I237*H237,2)</f>
        <v>0</v>
      </c>
      <c r="BL237" s="16" t="s">
        <v>187</v>
      </c>
      <c r="BM237" s="223" t="s">
        <v>421</v>
      </c>
    </row>
    <row r="238" spans="1:51" s="13" customFormat="1" ht="12">
      <c r="A238" s="13"/>
      <c r="B238" s="225"/>
      <c r="C238" s="226"/>
      <c r="D238" s="227" t="s">
        <v>189</v>
      </c>
      <c r="E238" s="228" t="s">
        <v>140</v>
      </c>
      <c r="F238" s="229" t="s">
        <v>141</v>
      </c>
      <c r="G238" s="226"/>
      <c r="H238" s="230">
        <v>46.6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189</v>
      </c>
      <c r="AU238" s="236" t="s">
        <v>88</v>
      </c>
      <c r="AV238" s="13" t="s">
        <v>88</v>
      </c>
      <c r="AW238" s="13" t="s">
        <v>36</v>
      </c>
      <c r="AX238" s="13" t="s">
        <v>84</v>
      </c>
      <c r="AY238" s="236" t="s">
        <v>180</v>
      </c>
    </row>
    <row r="239" spans="1:65" s="2" customFormat="1" ht="14.4" customHeight="1">
      <c r="A239" s="37"/>
      <c r="B239" s="38"/>
      <c r="C239" s="248" t="s">
        <v>422</v>
      </c>
      <c r="D239" s="248" t="s">
        <v>252</v>
      </c>
      <c r="E239" s="249" t="s">
        <v>423</v>
      </c>
      <c r="F239" s="250" t="s">
        <v>424</v>
      </c>
      <c r="G239" s="251" t="s">
        <v>331</v>
      </c>
      <c r="H239" s="252">
        <v>143.994</v>
      </c>
      <c r="I239" s="253"/>
      <c r="J239" s="254">
        <f>ROUND(I239*H239,2)</f>
        <v>0</v>
      </c>
      <c r="K239" s="250" t="s">
        <v>1</v>
      </c>
      <c r="L239" s="255"/>
      <c r="M239" s="256" t="s">
        <v>1</v>
      </c>
      <c r="N239" s="257" t="s">
        <v>44</v>
      </c>
      <c r="O239" s="90"/>
      <c r="P239" s="221">
        <f>O239*H239</f>
        <v>0</v>
      </c>
      <c r="Q239" s="221">
        <v>0.046</v>
      </c>
      <c r="R239" s="221">
        <f>Q239*H239</f>
        <v>6.623724</v>
      </c>
      <c r="S239" s="221">
        <v>0</v>
      </c>
      <c r="T239" s="22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3" t="s">
        <v>121</v>
      </c>
      <c r="AT239" s="223" t="s">
        <v>252</v>
      </c>
      <c r="AU239" s="223" t="s">
        <v>88</v>
      </c>
      <c r="AY239" s="16" t="s">
        <v>180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6" t="s">
        <v>84</v>
      </c>
      <c r="BK239" s="224">
        <f>ROUND(I239*H239,2)</f>
        <v>0</v>
      </c>
      <c r="BL239" s="16" t="s">
        <v>187</v>
      </c>
      <c r="BM239" s="223" t="s">
        <v>425</v>
      </c>
    </row>
    <row r="240" spans="1:51" s="13" customFormat="1" ht="12">
      <c r="A240" s="13"/>
      <c r="B240" s="225"/>
      <c r="C240" s="226"/>
      <c r="D240" s="227" t="s">
        <v>189</v>
      </c>
      <c r="E240" s="228" t="s">
        <v>1</v>
      </c>
      <c r="F240" s="229" t="s">
        <v>426</v>
      </c>
      <c r="G240" s="226"/>
      <c r="H240" s="230">
        <v>143.994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189</v>
      </c>
      <c r="AU240" s="236" t="s">
        <v>88</v>
      </c>
      <c r="AV240" s="13" t="s">
        <v>88</v>
      </c>
      <c r="AW240" s="13" t="s">
        <v>36</v>
      </c>
      <c r="AX240" s="13" t="s">
        <v>84</v>
      </c>
      <c r="AY240" s="236" t="s">
        <v>180</v>
      </c>
    </row>
    <row r="241" spans="1:65" s="2" customFormat="1" ht="24.15" customHeight="1">
      <c r="A241" s="37"/>
      <c r="B241" s="38"/>
      <c r="C241" s="212" t="s">
        <v>427</v>
      </c>
      <c r="D241" s="212" t="s">
        <v>182</v>
      </c>
      <c r="E241" s="213" t="s">
        <v>428</v>
      </c>
      <c r="F241" s="214" t="s">
        <v>429</v>
      </c>
      <c r="G241" s="215" t="s">
        <v>331</v>
      </c>
      <c r="H241" s="216">
        <v>3</v>
      </c>
      <c r="I241" s="217"/>
      <c r="J241" s="218">
        <f>ROUND(I241*H241,2)</f>
        <v>0</v>
      </c>
      <c r="K241" s="214" t="s">
        <v>186</v>
      </c>
      <c r="L241" s="43"/>
      <c r="M241" s="219" t="s">
        <v>1</v>
      </c>
      <c r="N241" s="220" t="s">
        <v>44</v>
      </c>
      <c r="O241" s="90"/>
      <c r="P241" s="221">
        <f>O241*H241</f>
        <v>0</v>
      </c>
      <c r="Q241" s="221">
        <v>0</v>
      </c>
      <c r="R241" s="221">
        <f>Q241*H241</f>
        <v>0</v>
      </c>
      <c r="S241" s="221">
        <v>0.082</v>
      </c>
      <c r="T241" s="222">
        <f>S241*H241</f>
        <v>0.246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3" t="s">
        <v>187</v>
      </c>
      <c r="AT241" s="223" t="s">
        <v>182</v>
      </c>
      <c r="AU241" s="223" t="s">
        <v>88</v>
      </c>
      <c r="AY241" s="16" t="s">
        <v>180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6" t="s">
        <v>84</v>
      </c>
      <c r="BK241" s="224">
        <f>ROUND(I241*H241,2)</f>
        <v>0</v>
      </c>
      <c r="BL241" s="16" t="s">
        <v>187</v>
      </c>
      <c r="BM241" s="223" t="s">
        <v>430</v>
      </c>
    </row>
    <row r="242" spans="1:65" s="2" customFormat="1" ht="24.15" customHeight="1">
      <c r="A242" s="37"/>
      <c r="B242" s="38"/>
      <c r="C242" s="212" t="s">
        <v>431</v>
      </c>
      <c r="D242" s="212" t="s">
        <v>182</v>
      </c>
      <c r="E242" s="213" t="s">
        <v>432</v>
      </c>
      <c r="F242" s="214" t="s">
        <v>433</v>
      </c>
      <c r="G242" s="215" t="s">
        <v>331</v>
      </c>
      <c r="H242" s="216">
        <v>9</v>
      </c>
      <c r="I242" s="217"/>
      <c r="J242" s="218">
        <f>ROUND(I242*H242,2)</f>
        <v>0</v>
      </c>
      <c r="K242" s="214" t="s">
        <v>186</v>
      </c>
      <c r="L242" s="43"/>
      <c r="M242" s="219" t="s">
        <v>1</v>
      </c>
      <c r="N242" s="220" t="s">
        <v>44</v>
      </c>
      <c r="O242" s="90"/>
      <c r="P242" s="221">
        <f>O242*H242</f>
        <v>0</v>
      </c>
      <c r="Q242" s="221">
        <v>0</v>
      </c>
      <c r="R242" s="221">
        <f>Q242*H242</f>
        <v>0</v>
      </c>
      <c r="S242" s="221">
        <v>0.004</v>
      </c>
      <c r="T242" s="222">
        <f>S242*H242</f>
        <v>0.036000000000000004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3" t="s">
        <v>187</v>
      </c>
      <c r="AT242" s="223" t="s">
        <v>182</v>
      </c>
      <c r="AU242" s="223" t="s">
        <v>88</v>
      </c>
      <c r="AY242" s="16" t="s">
        <v>180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6" t="s">
        <v>84</v>
      </c>
      <c r="BK242" s="224">
        <f>ROUND(I242*H242,2)</f>
        <v>0</v>
      </c>
      <c r="BL242" s="16" t="s">
        <v>187</v>
      </c>
      <c r="BM242" s="223" t="s">
        <v>434</v>
      </c>
    </row>
    <row r="243" spans="1:63" s="12" customFormat="1" ht="22.8" customHeight="1">
      <c r="A243" s="12"/>
      <c r="B243" s="196"/>
      <c r="C243" s="197"/>
      <c r="D243" s="198" t="s">
        <v>78</v>
      </c>
      <c r="E243" s="210" t="s">
        <v>435</v>
      </c>
      <c r="F243" s="210" t="s">
        <v>436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SUM(P244:P253)</f>
        <v>0</v>
      </c>
      <c r="Q243" s="204"/>
      <c r="R243" s="205">
        <f>SUM(R244:R253)</f>
        <v>0</v>
      </c>
      <c r="S243" s="204"/>
      <c r="T243" s="206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7" t="s">
        <v>84</v>
      </c>
      <c r="AT243" s="208" t="s">
        <v>78</v>
      </c>
      <c r="AU243" s="208" t="s">
        <v>84</v>
      </c>
      <c r="AY243" s="207" t="s">
        <v>180</v>
      </c>
      <c r="BK243" s="209">
        <f>SUM(BK244:BK253)</f>
        <v>0</v>
      </c>
    </row>
    <row r="244" spans="1:65" s="2" customFormat="1" ht="24.15" customHeight="1">
      <c r="A244" s="37"/>
      <c r="B244" s="38"/>
      <c r="C244" s="212" t="s">
        <v>437</v>
      </c>
      <c r="D244" s="212" t="s">
        <v>182</v>
      </c>
      <c r="E244" s="213" t="s">
        <v>438</v>
      </c>
      <c r="F244" s="214" t="s">
        <v>439</v>
      </c>
      <c r="G244" s="215" t="s">
        <v>236</v>
      </c>
      <c r="H244" s="216">
        <v>411.183</v>
      </c>
      <c r="I244" s="217"/>
      <c r="J244" s="218">
        <f>ROUND(I244*H244,2)</f>
        <v>0</v>
      </c>
      <c r="K244" s="214" t="s">
        <v>186</v>
      </c>
      <c r="L244" s="43"/>
      <c r="M244" s="219" t="s">
        <v>1</v>
      </c>
      <c r="N244" s="220" t="s">
        <v>44</v>
      </c>
      <c r="O244" s="90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3" t="s">
        <v>187</v>
      </c>
      <c r="AT244" s="223" t="s">
        <v>182</v>
      </c>
      <c r="AU244" s="223" t="s">
        <v>88</v>
      </c>
      <c r="AY244" s="16" t="s">
        <v>180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6" t="s">
        <v>84</v>
      </c>
      <c r="BK244" s="224">
        <f>ROUND(I244*H244,2)</f>
        <v>0</v>
      </c>
      <c r="BL244" s="16" t="s">
        <v>187</v>
      </c>
      <c r="BM244" s="223" t="s">
        <v>440</v>
      </c>
    </row>
    <row r="245" spans="1:51" s="13" customFormat="1" ht="12">
      <c r="A245" s="13"/>
      <c r="B245" s="225"/>
      <c r="C245" s="226"/>
      <c r="D245" s="227" t="s">
        <v>189</v>
      </c>
      <c r="E245" s="228" t="s">
        <v>142</v>
      </c>
      <c r="F245" s="229" t="s">
        <v>441</v>
      </c>
      <c r="G245" s="226"/>
      <c r="H245" s="230">
        <v>132.207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189</v>
      </c>
      <c r="AU245" s="236" t="s">
        <v>88</v>
      </c>
      <c r="AV245" s="13" t="s">
        <v>88</v>
      </c>
      <c r="AW245" s="13" t="s">
        <v>36</v>
      </c>
      <c r="AX245" s="13" t="s">
        <v>79</v>
      </c>
      <c r="AY245" s="236" t="s">
        <v>180</v>
      </c>
    </row>
    <row r="246" spans="1:51" s="13" customFormat="1" ht="12">
      <c r="A246" s="13"/>
      <c r="B246" s="225"/>
      <c r="C246" s="226"/>
      <c r="D246" s="227" t="s">
        <v>189</v>
      </c>
      <c r="E246" s="228" t="s">
        <v>144</v>
      </c>
      <c r="F246" s="229" t="s">
        <v>442</v>
      </c>
      <c r="G246" s="226"/>
      <c r="H246" s="230">
        <v>278.976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189</v>
      </c>
      <c r="AU246" s="236" t="s">
        <v>88</v>
      </c>
      <c r="AV246" s="13" t="s">
        <v>88</v>
      </c>
      <c r="AW246" s="13" t="s">
        <v>36</v>
      </c>
      <c r="AX246" s="13" t="s">
        <v>79</v>
      </c>
      <c r="AY246" s="236" t="s">
        <v>180</v>
      </c>
    </row>
    <row r="247" spans="1:51" s="14" customFormat="1" ht="12">
      <c r="A247" s="14"/>
      <c r="B247" s="237"/>
      <c r="C247" s="238"/>
      <c r="D247" s="227" t="s">
        <v>189</v>
      </c>
      <c r="E247" s="239" t="s">
        <v>146</v>
      </c>
      <c r="F247" s="240" t="s">
        <v>197</v>
      </c>
      <c r="G247" s="238"/>
      <c r="H247" s="241">
        <v>411.183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189</v>
      </c>
      <c r="AU247" s="247" t="s">
        <v>88</v>
      </c>
      <c r="AV247" s="14" t="s">
        <v>187</v>
      </c>
      <c r="AW247" s="14" t="s">
        <v>36</v>
      </c>
      <c r="AX247" s="14" t="s">
        <v>84</v>
      </c>
      <c r="AY247" s="247" t="s">
        <v>180</v>
      </c>
    </row>
    <row r="248" spans="1:65" s="2" customFormat="1" ht="24.15" customHeight="1">
      <c r="A248" s="37"/>
      <c r="B248" s="38"/>
      <c r="C248" s="212" t="s">
        <v>443</v>
      </c>
      <c r="D248" s="212" t="s">
        <v>182</v>
      </c>
      <c r="E248" s="213" t="s">
        <v>444</v>
      </c>
      <c r="F248" s="214" t="s">
        <v>445</v>
      </c>
      <c r="G248" s="215" t="s">
        <v>236</v>
      </c>
      <c r="H248" s="216">
        <v>4111.83</v>
      </c>
      <c r="I248" s="217"/>
      <c r="J248" s="218">
        <f>ROUND(I248*H248,2)</f>
        <v>0</v>
      </c>
      <c r="K248" s="214" t="s">
        <v>186</v>
      </c>
      <c r="L248" s="43"/>
      <c r="M248" s="219" t="s">
        <v>1</v>
      </c>
      <c r="N248" s="220" t="s">
        <v>44</v>
      </c>
      <c r="O248" s="90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3" t="s">
        <v>187</v>
      </c>
      <c r="AT248" s="223" t="s">
        <v>182</v>
      </c>
      <c r="AU248" s="223" t="s">
        <v>88</v>
      </c>
      <c r="AY248" s="16" t="s">
        <v>180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6" t="s">
        <v>84</v>
      </c>
      <c r="BK248" s="224">
        <f>ROUND(I248*H248,2)</f>
        <v>0</v>
      </c>
      <c r="BL248" s="16" t="s">
        <v>187</v>
      </c>
      <c r="BM248" s="223" t="s">
        <v>446</v>
      </c>
    </row>
    <row r="249" spans="1:51" s="13" customFormat="1" ht="12">
      <c r="A249" s="13"/>
      <c r="B249" s="225"/>
      <c r="C249" s="226"/>
      <c r="D249" s="227" t="s">
        <v>189</v>
      </c>
      <c r="E249" s="228" t="s">
        <v>1</v>
      </c>
      <c r="F249" s="229" t="s">
        <v>447</v>
      </c>
      <c r="G249" s="226"/>
      <c r="H249" s="230">
        <v>4111.83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189</v>
      </c>
      <c r="AU249" s="236" t="s">
        <v>88</v>
      </c>
      <c r="AV249" s="13" t="s">
        <v>88</v>
      </c>
      <c r="AW249" s="13" t="s">
        <v>36</v>
      </c>
      <c r="AX249" s="13" t="s">
        <v>84</v>
      </c>
      <c r="AY249" s="236" t="s">
        <v>180</v>
      </c>
    </row>
    <row r="250" spans="1:65" s="2" customFormat="1" ht="37.8" customHeight="1">
      <c r="A250" s="37"/>
      <c r="B250" s="38"/>
      <c r="C250" s="212" t="s">
        <v>448</v>
      </c>
      <c r="D250" s="212" t="s">
        <v>182</v>
      </c>
      <c r="E250" s="213" t="s">
        <v>449</v>
      </c>
      <c r="F250" s="214" t="s">
        <v>235</v>
      </c>
      <c r="G250" s="215" t="s">
        <v>236</v>
      </c>
      <c r="H250" s="216">
        <v>132.207</v>
      </c>
      <c r="I250" s="217"/>
      <c r="J250" s="218">
        <f>ROUND(I250*H250,2)</f>
        <v>0</v>
      </c>
      <c r="K250" s="214" t="s">
        <v>186</v>
      </c>
      <c r="L250" s="43"/>
      <c r="M250" s="219" t="s">
        <v>1</v>
      </c>
      <c r="N250" s="220" t="s">
        <v>44</v>
      </c>
      <c r="O250" s="90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3" t="s">
        <v>187</v>
      </c>
      <c r="AT250" s="223" t="s">
        <v>182</v>
      </c>
      <c r="AU250" s="223" t="s">
        <v>88</v>
      </c>
      <c r="AY250" s="16" t="s">
        <v>180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6" t="s">
        <v>84</v>
      </c>
      <c r="BK250" s="224">
        <f>ROUND(I250*H250,2)</f>
        <v>0</v>
      </c>
      <c r="BL250" s="16" t="s">
        <v>187</v>
      </c>
      <c r="BM250" s="223" t="s">
        <v>450</v>
      </c>
    </row>
    <row r="251" spans="1:51" s="13" customFormat="1" ht="12">
      <c r="A251" s="13"/>
      <c r="B251" s="225"/>
      <c r="C251" s="226"/>
      <c r="D251" s="227" t="s">
        <v>189</v>
      </c>
      <c r="E251" s="228" t="s">
        <v>1</v>
      </c>
      <c r="F251" s="229" t="s">
        <v>142</v>
      </c>
      <c r="G251" s="226"/>
      <c r="H251" s="230">
        <v>132.207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189</v>
      </c>
      <c r="AU251" s="236" t="s">
        <v>88</v>
      </c>
      <c r="AV251" s="13" t="s">
        <v>88</v>
      </c>
      <c r="AW251" s="13" t="s">
        <v>36</v>
      </c>
      <c r="AX251" s="13" t="s">
        <v>84</v>
      </c>
      <c r="AY251" s="236" t="s">
        <v>180</v>
      </c>
    </row>
    <row r="252" spans="1:65" s="2" customFormat="1" ht="37.8" customHeight="1">
      <c r="A252" s="37"/>
      <c r="B252" s="38"/>
      <c r="C252" s="212" t="s">
        <v>451</v>
      </c>
      <c r="D252" s="212" t="s">
        <v>182</v>
      </c>
      <c r="E252" s="213" t="s">
        <v>452</v>
      </c>
      <c r="F252" s="214" t="s">
        <v>453</v>
      </c>
      <c r="G252" s="215" t="s">
        <v>236</v>
      </c>
      <c r="H252" s="216">
        <v>278.976</v>
      </c>
      <c r="I252" s="217"/>
      <c r="J252" s="218">
        <f>ROUND(I252*H252,2)</f>
        <v>0</v>
      </c>
      <c r="K252" s="214" t="s">
        <v>186</v>
      </c>
      <c r="L252" s="43"/>
      <c r="M252" s="219" t="s">
        <v>1</v>
      </c>
      <c r="N252" s="220" t="s">
        <v>44</v>
      </c>
      <c r="O252" s="90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3" t="s">
        <v>187</v>
      </c>
      <c r="AT252" s="223" t="s">
        <v>182</v>
      </c>
      <c r="AU252" s="223" t="s">
        <v>88</v>
      </c>
      <c r="AY252" s="16" t="s">
        <v>180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6" t="s">
        <v>84</v>
      </c>
      <c r="BK252" s="224">
        <f>ROUND(I252*H252,2)</f>
        <v>0</v>
      </c>
      <c r="BL252" s="16" t="s">
        <v>187</v>
      </c>
      <c r="BM252" s="223" t="s">
        <v>454</v>
      </c>
    </row>
    <row r="253" spans="1:51" s="13" customFormat="1" ht="12">
      <c r="A253" s="13"/>
      <c r="B253" s="225"/>
      <c r="C253" s="226"/>
      <c r="D253" s="227" t="s">
        <v>189</v>
      </c>
      <c r="E253" s="228" t="s">
        <v>1</v>
      </c>
      <c r="F253" s="229" t="s">
        <v>144</v>
      </c>
      <c r="G253" s="226"/>
      <c r="H253" s="230">
        <v>278.976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189</v>
      </c>
      <c r="AU253" s="236" t="s">
        <v>88</v>
      </c>
      <c r="AV253" s="13" t="s">
        <v>88</v>
      </c>
      <c r="AW253" s="13" t="s">
        <v>36</v>
      </c>
      <c r="AX253" s="13" t="s">
        <v>84</v>
      </c>
      <c r="AY253" s="236" t="s">
        <v>180</v>
      </c>
    </row>
    <row r="254" spans="1:63" s="12" customFormat="1" ht="22.8" customHeight="1">
      <c r="A254" s="12"/>
      <c r="B254" s="196"/>
      <c r="C254" s="197"/>
      <c r="D254" s="198" t="s">
        <v>78</v>
      </c>
      <c r="E254" s="210" t="s">
        <v>455</v>
      </c>
      <c r="F254" s="210" t="s">
        <v>456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P255</f>
        <v>0</v>
      </c>
      <c r="Q254" s="204"/>
      <c r="R254" s="205">
        <f>R255</f>
        <v>0</v>
      </c>
      <c r="S254" s="204"/>
      <c r="T254" s="206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7" t="s">
        <v>84</v>
      </c>
      <c r="AT254" s="208" t="s">
        <v>78</v>
      </c>
      <c r="AU254" s="208" t="s">
        <v>84</v>
      </c>
      <c r="AY254" s="207" t="s">
        <v>180</v>
      </c>
      <c r="BK254" s="209">
        <f>BK255</f>
        <v>0</v>
      </c>
    </row>
    <row r="255" spans="1:65" s="2" customFormat="1" ht="24.15" customHeight="1">
      <c r="A255" s="37"/>
      <c r="B255" s="38"/>
      <c r="C255" s="212" t="s">
        <v>457</v>
      </c>
      <c r="D255" s="212" t="s">
        <v>182</v>
      </c>
      <c r="E255" s="213" t="s">
        <v>458</v>
      </c>
      <c r="F255" s="214" t="s">
        <v>459</v>
      </c>
      <c r="G255" s="215" t="s">
        <v>236</v>
      </c>
      <c r="H255" s="216">
        <v>60.647</v>
      </c>
      <c r="I255" s="217"/>
      <c r="J255" s="218">
        <f>ROUND(I255*H255,2)</f>
        <v>0</v>
      </c>
      <c r="K255" s="214" t="s">
        <v>186</v>
      </c>
      <c r="L255" s="43"/>
      <c r="M255" s="219" t="s">
        <v>1</v>
      </c>
      <c r="N255" s="220" t="s">
        <v>44</v>
      </c>
      <c r="O255" s="90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3" t="s">
        <v>187</v>
      </c>
      <c r="AT255" s="223" t="s">
        <v>182</v>
      </c>
      <c r="AU255" s="223" t="s">
        <v>88</v>
      </c>
      <c r="AY255" s="16" t="s">
        <v>180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6" t="s">
        <v>84</v>
      </c>
      <c r="BK255" s="224">
        <f>ROUND(I255*H255,2)</f>
        <v>0</v>
      </c>
      <c r="BL255" s="16" t="s">
        <v>187</v>
      </c>
      <c r="BM255" s="223" t="s">
        <v>460</v>
      </c>
    </row>
    <row r="256" spans="1:63" s="12" customFormat="1" ht="25.9" customHeight="1">
      <c r="A256" s="12"/>
      <c r="B256" s="196"/>
      <c r="C256" s="197"/>
      <c r="D256" s="198" t="s">
        <v>78</v>
      </c>
      <c r="E256" s="199" t="s">
        <v>252</v>
      </c>
      <c r="F256" s="199" t="s">
        <v>461</v>
      </c>
      <c r="G256" s="197"/>
      <c r="H256" s="197"/>
      <c r="I256" s="200"/>
      <c r="J256" s="201">
        <f>BK256</f>
        <v>0</v>
      </c>
      <c r="K256" s="197"/>
      <c r="L256" s="202"/>
      <c r="M256" s="203"/>
      <c r="N256" s="204"/>
      <c r="O256" s="204"/>
      <c r="P256" s="205">
        <f>P257</f>
        <v>0</v>
      </c>
      <c r="Q256" s="204"/>
      <c r="R256" s="205">
        <f>R257</f>
        <v>0.0108</v>
      </c>
      <c r="S256" s="204"/>
      <c r="T256" s="206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127</v>
      </c>
      <c r="AT256" s="208" t="s">
        <v>78</v>
      </c>
      <c r="AU256" s="208" t="s">
        <v>79</v>
      </c>
      <c r="AY256" s="207" t="s">
        <v>180</v>
      </c>
      <c r="BK256" s="209">
        <f>BK257</f>
        <v>0</v>
      </c>
    </row>
    <row r="257" spans="1:63" s="12" customFormat="1" ht="22.8" customHeight="1">
      <c r="A257" s="12"/>
      <c r="B257" s="196"/>
      <c r="C257" s="197"/>
      <c r="D257" s="198" t="s">
        <v>78</v>
      </c>
      <c r="E257" s="210" t="s">
        <v>462</v>
      </c>
      <c r="F257" s="210" t="s">
        <v>463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SUM(P258:P264)</f>
        <v>0</v>
      </c>
      <c r="Q257" s="204"/>
      <c r="R257" s="205">
        <f>SUM(R258:R264)</f>
        <v>0.0108</v>
      </c>
      <c r="S257" s="204"/>
      <c r="T257" s="206">
        <f>SUM(T258:T264)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127</v>
      </c>
      <c r="AT257" s="208" t="s">
        <v>78</v>
      </c>
      <c r="AU257" s="208" t="s">
        <v>84</v>
      </c>
      <c r="AY257" s="207" t="s">
        <v>180</v>
      </c>
      <c r="BK257" s="209">
        <f>SUM(BK258:BK264)</f>
        <v>0</v>
      </c>
    </row>
    <row r="258" spans="1:65" s="2" customFormat="1" ht="14.4" customHeight="1">
      <c r="A258" s="37"/>
      <c r="B258" s="38"/>
      <c r="C258" s="212" t="s">
        <v>464</v>
      </c>
      <c r="D258" s="212" t="s">
        <v>182</v>
      </c>
      <c r="E258" s="213" t="s">
        <v>465</v>
      </c>
      <c r="F258" s="214" t="s">
        <v>466</v>
      </c>
      <c r="G258" s="215" t="s">
        <v>467</v>
      </c>
      <c r="H258" s="216">
        <v>1</v>
      </c>
      <c r="I258" s="217"/>
      <c r="J258" s="218">
        <f>ROUND(I258*H258,2)</f>
        <v>0</v>
      </c>
      <c r="K258" s="214" t="s">
        <v>186</v>
      </c>
      <c r="L258" s="43"/>
      <c r="M258" s="219" t="s">
        <v>1</v>
      </c>
      <c r="N258" s="220" t="s">
        <v>44</v>
      </c>
      <c r="O258" s="90"/>
      <c r="P258" s="221">
        <f>O258*H258</f>
        <v>0</v>
      </c>
      <c r="Q258" s="221">
        <v>0.0099</v>
      </c>
      <c r="R258" s="221">
        <f>Q258*H258</f>
        <v>0.0099</v>
      </c>
      <c r="S258" s="221">
        <v>0</v>
      </c>
      <c r="T258" s="22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3" t="s">
        <v>468</v>
      </c>
      <c r="AT258" s="223" t="s">
        <v>182</v>
      </c>
      <c r="AU258" s="223" t="s">
        <v>88</v>
      </c>
      <c r="AY258" s="16" t="s">
        <v>180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6" t="s">
        <v>84</v>
      </c>
      <c r="BK258" s="224">
        <f>ROUND(I258*H258,2)</f>
        <v>0</v>
      </c>
      <c r="BL258" s="16" t="s">
        <v>468</v>
      </c>
      <c r="BM258" s="223" t="s">
        <v>469</v>
      </c>
    </row>
    <row r="259" spans="1:65" s="2" customFormat="1" ht="24.15" customHeight="1">
      <c r="A259" s="37"/>
      <c r="B259" s="38"/>
      <c r="C259" s="212" t="s">
        <v>470</v>
      </c>
      <c r="D259" s="212" t="s">
        <v>182</v>
      </c>
      <c r="E259" s="213" t="s">
        <v>471</v>
      </c>
      <c r="F259" s="214" t="s">
        <v>472</v>
      </c>
      <c r="G259" s="215" t="s">
        <v>322</v>
      </c>
      <c r="H259" s="216">
        <v>10</v>
      </c>
      <c r="I259" s="217"/>
      <c r="J259" s="218">
        <f>ROUND(I259*H259,2)</f>
        <v>0</v>
      </c>
      <c r="K259" s="214" t="s">
        <v>186</v>
      </c>
      <c r="L259" s="43"/>
      <c r="M259" s="219" t="s">
        <v>1</v>
      </c>
      <c r="N259" s="220" t="s">
        <v>44</v>
      </c>
      <c r="O259" s="90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3" t="s">
        <v>468</v>
      </c>
      <c r="AT259" s="223" t="s">
        <v>182</v>
      </c>
      <c r="AU259" s="223" t="s">
        <v>88</v>
      </c>
      <c r="AY259" s="16" t="s">
        <v>180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6" t="s">
        <v>84</v>
      </c>
      <c r="BK259" s="224">
        <f>ROUND(I259*H259,2)</f>
        <v>0</v>
      </c>
      <c r="BL259" s="16" t="s">
        <v>468</v>
      </c>
      <c r="BM259" s="223" t="s">
        <v>473</v>
      </c>
    </row>
    <row r="260" spans="1:51" s="13" customFormat="1" ht="12">
      <c r="A260" s="13"/>
      <c r="B260" s="225"/>
      <c r="C260" s="226"/>
      <c r="D260" s="227" t="s">
        <v>189</v>
      </c>
      <c r="E260" s="228" t="s">
        <v>148</v>
      </c>
      <c r="F260" s="229" t="s">
        <v>149</v>
      </c>
      <c r="G260" s="226"/>
      <c r="H260" s="230">
        <v>10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189</v>
      </c>
      <c r="AU260" s="236" t="s">
        <v>88</v>
      </c>
      <c r="AV260" s="13" t="s">
        <v>88</v>
      </c>
      <c r="AW260" s="13" t="s">
        <v>36</v>
      </c>
      <c r="AX260" s="13" t="s">
        <v>84</v>
      </c>
      <c r="AY260" s="236" t="s">
        <v>180</v>
      </c>
    </row>
    <row r="261" spans="1:65" s="2" customFormat="1" ht="14.4" customHeight="1">
      <c r="A261" s="37"/>
      <c r="B261" s="38"/>
      <c r="C261" s="212" t="s">
        <v>474</v>
      </c>
      <c r="D261" s="212" t="s">
        <v>182</v>
      </c>
      <c r="E261" s="213" t="s">
        <v>475</v>
      </c>
      <c r="F261" s="214" t="s">
        <v>476</v>
      </c>
      <c r="G261" s="215" t="s">
        <v>322</v>
      </c>
      <c r="H261" s="216">
        <v>10</v>
      </c>
      <c r="I261" s="217"/>
      <c r="J261" s="218">
        <f>ROUND(I261*H261,2)</f>
        <v>0</v>
      </c>
      <c r="K261" s="214" t="s">
        <v>186</v>
      </c>
      <c r="L261" s="43"/>
      <c r="M261" s="219" t="s">
        <v>1</v>
      </c>
      <c r="N261" s="220" t="s">
        <v>44</v>
      </c>
      <c r="O261" s="90"/>
      <c r="P261" s="221">
        <f>O261*H261</f>
        <v>0</v>
      </c>
      <c r="Q261" s="221">
        <v>9E-05</v>
      </c>
      <c r="R261" s="221">
        <f>Q261*H261</f>
        <v>0.0009000000000000001</v>
      </c>
      <c r="S261" s="221">
        <v>0</v>
      </c>
      <c r="T261" s="222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3" t="s">
        <v>468</v>
      </c>
      <c r="AT261" s="223" t="s">
        <v>182</v>
      </c>
      <c r="AU261" s="223" t="s">
        <v>88</v>
      </c>
      <c r="AY261" s="16" t="s">
        <v>180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6" t="s">
        <v>84</v>
      </c>
      <c r="BK261" s="224">
        <f>ROUND(I261*H261,2)</f>
        <v>0</v>
      </c>
      <c r="BL261" s="16" t="s">
        <v>468</v>
      </c>
      <c r="BM261" s="223" t="s">
        <v>477</v>
      </c>
    </row>
    <row r="262" spans="1:51" s="13" customFormat="1" ht="12">
      <c r="A262" s="13"/>
      <c r="B262" s="225"/>
      <c r="C262" s="226"/>
      <c r="D262" s="227" t="s">
        <v>189</v>
      </c>
      <c r="E262" s="228" t="s">
        <v>1</v>
      </c>
      <c r="F262" s="229" t="s">
        <v>148</v>
      </c>
      <c r="G262" s="226"/>
      <c r="H262" s="230">
        <v>10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189</v>
      </c>
      <c r="AU262" s="236" t="s">
        <v>88</v>
      </c>
      <c r="AV262" s="13" t="s">
        <v>88</v>
      </c>
      <c r="AW262" s="13" t="s">
        <v>36</v>
      </c>
      <c r="AX262" s="13" t="s">
        <v>84</v>
      </c>
      <c r="AY262" s="236" t="s">
        <v>180</v>
      </c>
    </row>
    <row r="263" spans="1:65" s="2" customFormat="1" ht="24.15" customHeight="1">
      <c r="A263" s="37"/>
      <c r="B263" s="38"/>
      <c r="C263" s="212" t="s">
        <v>468</v>
      </c>
      <c r="D263" s="212" t="s">
        <v>182</v>
      </c>
      <c r="E263" s="213" t="s">
        <v>478</v>
      </c>
      <c r="F263" s="214" t="s">
        <v>479</v>
      </c>
      <c r="G263" s="215" t="s">
        <v>208</v>
      </c>
      <c r="H263" s="216">
        <v>2.45</v>
      </c>
      <c r="I263" s="217"/>
      <c r="J263" s="218">
        <f>ROUND(I263*H263,2)</f>
        <v>0</v>
      </c>
      <c r="K263" s="214" t="s">
        <v>186</v>
      </c>
      <c r="L263" s="43"/>
      <c r="M263" s="219" t="s">
        <v>1</v>
      </c>
      <c r="N263" s="220" t="s">
        <v>44</v>
      </c>
      <c r="O263" s="90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3" t="s">
        <v>468</v>
      </c>
      <c r="AT263" s="223" t="s">
        <v>182</v>
      </c>
      <c r="AU263" s="223" t="s">
        <v>88</v>
      </c>
      <c r="AY263" s="16" t="s">
        <v>180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6" t="s">
        <v>84</v>
      </c>
      <c r="BK263" s="224">
        <f>ROUND(I263*H263,2)</f>
        <v>0</v>
      </c>
      <c r="BL263" s="16" t="s">
        <v>468</v>
      </c>
      <c r="BM263" s="223" t="s">
        <v>480</v>
      </c>
    </row>
    <row r="264" spans="1:51" s="13" customFormat="1" ht="12">
      <c r="A264" s="13"/>
      <c r="B264" s="225"/>
      <c r="C264" s="226"/>
      <c r="D264" s="227" t="s">
        <v>189</v>
      </c>
      <c r="E264" s="228" t="s">
        <v>1</v>
      </c>
      <c r="F264" s="229" t="s">
        <v>481</v>
      </c>
      <c r="G264" s="226"/>
      <c r="H264" s="230">
        <v>2.45</v>
      </c>
      <c r="I264" s="231"/>
      <c r="J264" s="226"/>
      <c r="K264" s="226"/>
      <c r="L264" s="232"/>
      <c r="M264" s="258"/>
      <c r="N264" s="259"/>
      <c r="O264" s="259"/>
      <c r="P264" s="259"/>
      <c r="Q264" s="259"/>
      <c r="R264" s="259"/>
      <c r="S264" s="259"/>
      <c r="T264" s="26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189</v>
      </c>
      <c r="AU264" s="236" t="s">
        <v>88</v>
      </c>
      <c r="AV264" s="13" t="s">
        <v>88</v>
      </c>
      <c r="AW264" s="13" t="s">
        <v>36</v>
      </c>
      <c r="AX264" s="13" t="s">
        <v>84</v>
      </c>
      <c r="AY264" s="236" t="s">
        <v>180</v>
      </c>
    </row>
    <row r="265" spans="1:31" s="2" customFormat="1" ht="6.95" customHeight="1">
      <c r="A265" s="37"/>
      <c r="B265" s="65"/>
      <c r="C265" s="66"/>
      <c r="D265" s="66"/>
      <c r="E265" s="66"/>
      <c r="F265" s="66"/>
      <c r="G265" s="66"/>
      <c r="H265" s="66"/>
      <c r="I265" s="66"/>
      <c r="J265" s="66"/>
      <c r="K265" s="66"/>
      <c r="L265" s="43"/>
      <c r="M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</sheetData>
  <sheetProtection password="CC35" sheet="1" objects="1" scenarios="1" formatColumns="0" formatRows="0" autoFilter="0"/>
  <autoFilter ref="C121:K264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19"/>
    </row>
    <row r="4" spans="2:8" s="1" customFormat="1" ht="24.95" customHeight="1">
      <c r="B4" s="19"/>
      <c r="C4" s="133" t="s">
        <v>482</v>
      </c>
      <c r="H4" s="19"/>
    </row>
    <row r="5" spans="2:8" s="1" customFormat="1" ht="12" customHeight="1">
      <c r="B5" s="19"/>
      <c r="C5" s="261" t="s">
        <v>13</v>
      </c>
      <c r="D5" s="141" t="s">
        <v>14</v>
      </c>
      <c r="E5" s="1"/>
      <c r="F5" s="1"/>
      <c r="H5" s="19"/>
    </row>
    <row r="6" spans="2:8" s="1" customFormat="1" ht="36.95" customHeight="1">
      <c r="B6" s="19"/>
      <c r="C6" s="262" t="s">
        <v>16</v>
      </c>
      <c r="D6" s="263" t="s">
        <v>17</v>
      </c>
      <c r="E6" s="1"/>
      <c r="F6" s="1"/>
      <c r="H6" s="19"/>
    </row>
    <row r="7" spans="2:8" s="1" customFormat="1" ht="16.5" customHeight="1">
      <c r="B7" s="19"/>
      <c r="C7" s="135" t="s">
        <v>22</v>
      </c>
      <c r="D7" s="138" t="str">
        <f>'Rekapitulace stavby'!AN8</f>
        <v>19. 1. 2020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85"/>
      <c r="B9" s="264"/>
      <c r="C9" s="265" t="s">
        <v>60</v>
      </c>
      <c r="D9" s="266" t="s">
        <v>61</v>
      </c>
      <c r="E9" s="266" t="s">
        <v>167</v>
      </c>
      <c r="F9" s="267" t="s">
        <v>483</v>
      </c>
      <c r="G9" s="185"/>
      <c r="H9" s="264"/>
    </row>
    <row r="10" spans="1:8" s="2" customFormat="1" ht="26.4" customHeight="1">
      <c r="A10" s="37"/>
      <c r="B10" s="43"/>
      <c r="C10" s="268" t="s">
        <v>14</v>
      </c>
      <c r="D10" s="268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69" t="s">
        <v>118</v>
      </c>
      <c r="D11" s="270" t="s">
        <v>1</v>
      </c>
      <c r="E11" s="271" t="s">
        <v>1</v>
      </c>
      <c r="F11" s="272">
        <v>823.68</v>
      </c>
      <c r="G11" s="37"/>
      <c r="H11" s="43"/>
    </row>
    <row r="12" spans="1:8" s="2" customFormat="1" ht="16.8" customHeight="1">
      <c r="A12" s="37"/>
      <c r="B12" s="43"/>
      <c r="C12" s="273" t="s">
        <v>1</v>
      </c>
      <c r="D12" s="273" t="s">
        <v>317</v>
      </c>
      <c r="E12" s="16" t="s">
        <v>1</v>
      </c>
      <c r="F12" s="274">
        <v>823.68</v>
      </c>
      <c r="G12" s="37"/>
      <c r="H12" s="43"/>
    </row>
    <row r="13" spans="1:8" s="2" customFormat="1" ht="16.8" customHeight="1">
      <c r="A13" s="37"/>
      <c r="B13" s="43"/>
      <c r="C13" s="273" t="s">
        <v>118</v>
      </c>
      <c r="D13" s="273" t="s">
        <v>197</v>
      </c>
      <c r="E13" s="16" t="s">
        <v>1</v>
      </c>
      <c r="F13" s="274">
        <v>823.68</v>
      </c>
      <c r="G13" s="37"/>
      <c r="H13" s="43"/>
    </row>
    <row r="14" spans="1:8" s="2" customFormat="1" ht="16.8" customHeight="1">
      <c r="A14" s="37"/>
      <c r="B14" s="43"/>
      <c r="C14" s="275" t="s">
        <v>484</v>
      </c>
      <c r="D14" s="37"/>
      <c r="E14" s="37"/>
      <c r="F14" s="37"/>
      <c r="G14" s="37"/>
      <c r="H14" s="43"/>
    </row>
    <row r="15" spans="1:8" s="2" customFormat="1" ht="12">
      <c r="A15" s="37"/>
      <c r="B15" s="43"/>
      <c r="C15" s="273" t="s">
        <v>314</v>
      </c>
      <c r="D15" s="273" t="s">
        <v>315</v>
      </c>
      <c r="E15" s="16" t="s">
        <v>185</v>
      </c>
      <c r="F15" s="274">
        <v>823.68</v>
      </c>
      <c r="G15" s="37"/>
      <c r="H15" s="43"/>
    </row>
    <row r="16" spans="1:8" s="2" customFormat="1" ht="16.8" customHeight="1">
      <c r="A16" s="37"/>
      <c r="B16" s="43"/>
      <c r="C16" s="273" t="s">
        <v>310</v>
      </c>
      <c r="D16" s="273" t="s">
        <v>311</v>
      </c>
      <c r="E16" s="16" t="s">
        <v>185</v>
      </c>
      <c r="F16" s="274">
        <v>823.68</v>
      </c>
      <c r="G16" s="37"/>
      <c r="H16" s="43"/>
    </row>
    <row r="17" spans="1:8" s="2" customFormat="1" ht="16.8" customHeight="1">
      <c r="A17" s="37"/>
      <c r="B17" s="43"/>
      <c r="C17" s="269" t="s">
        <v>116</v>
      </c>
      <c r="D17" s="270" t="s">
        <v>1</v>
      </c>
      <c r="E17" s="271" t="s">
        <v>1</v>
      </c>
      <c r="F17" s="272">
        <v>810.68</v>
      </c>
      <c r="G17" s="37"/>
      <c r="H17" s="43"/>
    </row>
    <row r="18" spans="1:8" s="2" customFormat="1" ht="16.8" customHeight="1">
      <c r="A18" s="37"/>
      <c r="B18" s="43"/>
      <c r="C18" s="273" t="s">
        <v>116</v>
      </c>
      <c r="D18" s="273" t="s">
        <v>296</v>
      </c>
      <c r="E18" s="16" t="s">
        <v>1</v>
      </c>
      <c r="F18" s="274">
        <v>810.68</v>
      </c>
      <c r="G18" s="37"/>
      <c r="H18" s="43"/>
    </row>
    <row r="19" spans="1:8" s="2" customFormat="1" ht="16.8" customHeight="1">
      <c r="A19" s="37"/>
      <c r="B19" s="43"/>
      <c r="C19" s="275" t="s">
        <v>484</v>
      </c>
      <c r="D19" s="37"/>
      <c r="E19" s="37"/>
      <c r="F19" s="37"/>
      <c r="G19" s="37"/>
      <c r="H19" s="43"/>
    </row>
    <row r="20" spans="1:8" s="2" customFormat="1" ht="16.8" customHeight="1">
      <c r="A20" s="37"/>
      <c r="B20" s="43"/>
      <c r="C20" s="273" t="s">
        <v>293</v>
      </c>
      <c r="D20" s="273" t="s">
        <v>294</v>
      </c>
      <c r="E20" s="16" t="s">
        <v>185</v>
      </c>
      <c r="F20" s="274">
        <v>810.68</v>
      </c>
      <c r="G20" s="37"/>
      <c r="H20" s="43"/>
    </row>
    <row r="21" spans="1:8" s="2" customFormat="1" ht="16.8" customHeight="1">
      <c r="A21" s="37"/>
      <c r="B21" s="43"/>
      <c r="C21" s="273" t="s">
        <v>306</v>
      </c>
      <c r="D21" s="273" t="s">
        <v>307</v>
      </c>
      <c r="E21" s="16" t="s">
        <v>185</v>
      </c>
      <c r="F21" s="274">
        <v>810.68</v>
      </c>
      <c r="G21" s="37"/>
      <c r="H21" s="43"/>
    </row>
    <row r="22" spans="1:8" s="2" customFormat="1" ht="16.8" customHeight="1">
      <c r="A22" s="37"/>
      <c r="B22" s="43"/>
      <c r="C22" s="269" t="s">
        <v>130</v>
      </c>
      <c r="D22" s="270" t="s">
        <v>1</v>
      </c>
      <c r="E22" s="271" t="s">
        <v>1</v>
      </c>
      <c r="F22" s="272">
        <v>2</v>
      </c>
      <c r="G22" s="37"/>
      <c r="H22" s="43"/>
    </row>
    <row r="23" spans="1:8" s="2" customFormat="1" ht="16.8" customHeight="1">
      <c r="A23" s="37"/>
      <c r="B23" s="43"/>
      <c r="C23" s="273" t="s">
        <v>130</v>
      </c>
      <c r="D23" s="273" t="s">
        <v>88</v>
      </c>
      <c r="E23" s="16" t="s">
        <v>1</v>
      </c>
      <c r="F23" s="274">
        <v>2</v>
      </c>
      <c r="G23" s="37"/>
      <c r="H23" s="43"/>
    </row>
    <row r="24" spans="1:8" s="2" customFormat="1" ht="16.8" customHeight="1">
      <c r="A24" s="37"/>
      <c r="B24" s="43"/>
      <c r="C24" s="269" t="s">
        <v>138</v>
      </c>
      <c r="D24" s="270" t="s">
        <v>1</v>
      </c>
      <c r="E24" s="271" t="s">
        <v>1</v>
      </c>
      <c r="F24" s="272">
        <v>22.8</v>
      </c>
      <c r="G24" s="37"/>
      <c r="H24" s="43"/>
    </row>
    <row r="25" spans="1:8" s="2" customFormat="1" ht="16.8" customHeight="1">
      <c r="A25" s="37"/>
      <c r="B25" s="43"/>
      <c r="C25" s="273" t="s">
        <v>138</v>
      </c>
      <c r="D25" s="273" t="s">
        <v>139</v>
      </c>
      <c r="E25" s="16" t="s">
        <v>1</v>
      </c>
      <c r="F25" s="274">
        <v>22.8</v>
      </c>
      <c r="G25" s="37"/>
      <c r="H25" s="43"/>
    </row>
    <row r="26" spans="1:8" s="2" customFormat="1" ht="16.8" customHeight="1">
      <c r="A26" s="37"/>
      <c r="B26" s="43"/>
      <c r="C26" s="275" t="s">
        <v>484</v>
      </c>
      <c r="D26" s="37"/>
      <c r="E26" s="37"/>
      <c r="F26" s="37"/>
      <c r="G26" s="37"/>
      <c r="H26" s="43"/>
    </row>
    <row r="27" spans="1:8" s="2" customFormat="1" ht="16.8" customHeight="1">
      <c r="A27" s="37"/>
      <c r="B27" s="43"/>
      <c r="C27" s="273" t="s">
        <v>410</v>
      </c>
      <c r="D27" s="273" t="s">
        <v>411</v>
      </c>
      <c r="E27" s="16" t="s">
        <v>185</v>
      </c>
      <c r="F27" s="274">
        <v>22.8</v>
      </c>
      <c r="G27" s="37"/>
      <c r="H27" s="43"/>
    </row>
    <row r="28" spans="1:8" s="2" customFormat="1" ht="16.8" customHeight="1">
      <c r="A28" s="37"/>
      <c r="B28" s="43"/>
      <c r="C28" s="273" t="s">
        <v>414</v>
      </c>
      <c r="D28" s="273" t="s">
        <v>415</v>
      </c>
      <c r="E28" s="16" t="s">
        <v>331</v>
      </c>
      <c r="F28" s="274">
        <v>138.182</v>
      </c>
      <c r="G28" s="37"/>
      <c r="H28" s="43"/>
    </row>
    <row r="29" spans="1:8" s="2" customFormat="1" ht="16.8" customHeight="1">
      <c r="A29" s="37"/>
      <c r="B29" s="43"/>
      <c r="C29" s="269" t="s">
        <v>131</v>
      </c>
      <c r="D29" s="270" t="s">
        <v>1</v>
      </c>
      <c r="E29" s="271" t="s">
        <v>1</v>
      </c>
      <c r="F29" s="272">
        <v>11</v>
      </c>
      <c r="G29" s="37"/>
      <c r="H29" s="43"/>
    </row>
    <row r="30" spans="1:8" s="2" customFormat="1" ht="16.8" customHeight="1">
      <c r="A30" s="37"/>
      <c r="B30" s="43"/>
      <c r="C30" s="273" t="s">
        <v>126</v>
      </c>
      <c r="D30" s="273" t="s">
        <v>127</v>
      </c>
      <c r="E30" s="16" t="s">
        <v>1</v>
      </c>
      <c r="F30" s="274">
        <v>3</v>
      </c>
      <c r="G30" s="37"/>
      <c r="H30" s="43"/>
    </row>
    <row r="31" spans="1:8" s="2" customFormat="1" ht="16.8" customHeight="1">
      <c r="A31" s="37"/>
      <c r="B31" s="43"/>
      <c r="C31" s="273" t="s">
        <v>128</v>
      </c>
      <c r="D31" s="273" t="s">
        <v>88</v>
      </c>
      <c r="E31" s="16" t="s">
        <v>1</v>
      </c>
      <c r="F31" s="274">
        <v>2</v>
      </c>
      <c r="G31" s="37"/>
      <c r="H31" s="43"/>
    </row>
    <row r="32" spans="1:8" s="2" customFormat="1" ht="16.8" customHeight="1">
      <c r="A32" s="37"/>
      <c r="B32" s="43"/>
      <c r="C32" s="273" t="s">
        <v>129</v>
      </c>
      <c r="D32" s="273" t="s">
        <v>88</v>
      </c>
      <c r="E32" s="16" t="s">
        <v>1</v>
      </c>
      <c r="F32" s="274">
        <v>2</v>
      </c>
      <c r="G32" s="37"/>
      <c r="H32" s="43"/>
    </row>
    <row r="33" spans="1:8" s="2" customFormat="1" ht="16.8" customHeight="1">
      <c r="A33" s="37"/>
      <c r="B33" s="43"/>
      <c r="C33" s="273" t="s">
        <v>130</v>
      </c>
      <c r="D33" s="273" t="s">
        <v>88</v>
      </c>
      <c r="E33" s="16" t="s">
        <v>1</v>
      </c>
      <c r="F33" s="274">
        <v>2</v>
      </c>
      <c r="G33" s="37"/>
      <c r="H33" s="43"/>
    </row>
    <row r="34" spans="1:8" s="2" customFormat="1" ht="16.8" customHeight="1">
      <c r="A34" s="37"/>
      <c r="B34" s="43"/>
      <c r="C34" s="273" t="s">
        <v>125</v>
      </c>
      <c r="D34" s="273" t="s">
        <v>88</v>
      </c>
      <c r="E34" s="16" t="s">
        <v>1</v>
      </c>
      <c r="F34" s="274">
        <v>2</v>
      </c>
      <c r="G34" s="37"/>
      <c r="H34" s="43"/>
    </row>
    <row r="35" spans="1:8" s="2" customFormat="1" ht="16.8" customHeight="1">
      <c r="A35" s="37"/>
      <c r="B35" s="43"/>
      <c r="C35" s="273" t="s">
        <v>131</v>
      </c>
      <c r="D35" s="273" t="s">
        <v>197</v>
      </c>
      <c r="E35" s="16" t="s">
        <v>1</v>
      </c>
      <c r="F35" s="274">
        <v>11</v>
      </c>
      <c r="G35" s="37"/>
      <c r="H35" s="43"/>
    </row>
    <row r="36" spans="1:8" s="2" customFormat="1" ht="16.8" customHeight="1">
      <c r="A36" s="37"/>
      <c r="B36" s="43"/>
      <c r="C36" s="275" t="s">
        <v>484</v>
      </c>
      <c r="D36" s="37"/>
      <c r="E36" s="37"/>
      <c r="F36" s="37"/>
      <c r="G36" s="37"/>
      <c r="H36" s="43"/>
    </row>
    <row r="37" spans="1:8" s="2" customFormat="1" ht="16.8" customHeight="1">
      <c r="A37" s="37"/>
      <c r="B37" s="43"/>
      <c r="C37" s="273" t="s">
        <v>364</v>
      </c>
      <c r="D37" s="273" t="s">
        <v>365</v>
      </c>
      <c r="E37" s="16" t="s">
        <v>331</v>
      </c>
      <c r="F37" s="274">
        <v>11</v>
      </c>
      <c r="G37" s="37"/>
      <c r="H37" s="43"/>
    </row>
    <row r="38" spans="1:8" s="2" customFormat="1" ht="16.8" customHeight="1">
      <c r="A38" s="37"/>
      <c r="B38" s="43"/>
      <c r="C38" s="273" t="s">
        <v>368</v>
      </c>
      <c r="D38" s="273" t="s">
        <v>369</v>
      </c>
      <c r="E38" s="16" t="s">
        <v>331</v>
      </c>
      <c r="F38" s="274">
        <v>495</v>
      </c>
      <c r="G38" s="37"/>
      <c r="H38" s="43"/>
    </row>
    <row r="39" spans="1:8" s="2" customFormat="1" ht="16.8" customHeight="1">
      <c r="A39" s="37"/>
      <c r="B39" s="43"/>
      <c r="C39" s="269" t="s">
        <v>125</v>
      </c>
      <c r="D39" s="270" t="s">
        <v>1</v>
      </c>
      <c r="E39" s="271" t="s">
        <v>1</v>
      </c>
      <c r="F39" s="272">
        <v>2</v>
      </c>
      <c r="G39" s="37"/>
      <c r="H39" s="43"/>
    </row>
    <row r="40" spans="1:8" s="2" customFormat="1" ht="16.8" customHeight="1">
      <c r="A40" s="37"/>
      <c r="B40" s="43"/>
      <c r="C40" s="273" t="s">
        <v>125</v>
      </c>
      <c r="D40" s="273" t="s">
        <v>88</v>
      </c>
      <c r="E40" s="16" t="s">
        <v>1</v>
      </c>
      <c r="F40" s="274">
        <v>2</v>
      </c>
      <c r="G40" s="37"/>
      <c r="H40" s="43"/>
    </row>
    <row r="41" spans="1:8" s="2" customFormat="1" ht="16.8" customHeight="1">
      <c r="A41" s="37"/>
      <c r="B41" s="43"/>
      <c r="C41" s="269" t="s">
        <v>96</v>
      </c>
      <c r="D41" s="270" t="s">
        <v>1</v>
      </c>
      <c r="E41" s="271" t="s">
        <v>1</v>
      </c>
      <c r="F41" s="272">
        <v>499.13</v>
      </c>
      <c r="G41" s="37"/>
      <c r="H41" s="43"/>
    </row>
    <row r="42" spans="1:8" s="2" customFormat="1" ht="16.8" customHeight="1">
      <c r="A42" s="37"/>
      <c r="B42" s="43"/>
      <c r="C42" s="273" t="s">
        <v>96</v>
      </c>
      <c r="D42" s="273" t="s">
        <v>97</v>
      </c>
      <c r="E42" s="16" t="s">
        <v>1</v>
      </c>
      <c r="F42" s="274">
        <v>499.13</v>
      </c>
      <c r="G42" s="37"/>
      <c r="H42" s="43"/>
    </row>
    <row r="43" spans="1:8" s="2" customFormat="1" ht="16.8" customHeight="1">
      <c r="A43" s="37"/>
      <c r="B43" s="43"/>
      <c r="C43" s="275" t="s">
        <v>484</v>
      </c>
      <c r="D43" s="37"/>
      <c r="E43" s="37"/>
      <c r="F43" s="37"/>
      <c r="G43" s="37"/>
      <c r="H43" s="43"/>
    </row>
    <row r="44" spans="1:8" s="2" customFormat="1" ht="16.8" customHeight="1">
      <c r="A44" s="37"/>
      <c r="B44" s="43"/>
      <c r="C44" s="273" t="s">
        <v>202</v>
      </c>
      <c r="D44" s="273" t="s">
        <v>203</v>
      </c>
      <c r="E44" s="16" t="s">
        <v>185</v>
      </c>
      <c r="F44" s="274">
        <v>499.13</v>
      </c>
      <c r="G44" s="37"/>
      <c r="H44" s="43"/>
    </row>
    <row r="45" spans="1:8" s="2" customFormat="1" ht="16.8" customHeight="1">
      <c r="A45" s="37"/>
      <c r="B45" s="43"/>
      <c r="C45" s="273" t="s">
        <v>293</v>
      </c>
      <c r="D45" s="273" t="s">
        <v>294</v>
      </c>
      <c r="E45" s="16" t="s">
        <v>185</v>
      </c>
      <c r="F45" s="274">
        <v>810.68</v>
      </c>
      <c r="G45" s="37"/>
      <c r="H45" s="43"/>
    </row>
    <row r="46" spans="1:8" s="2" customFormat="1" ht="16.8" customHeight="1">
      <c r="A46" s="37"/>
      <c r="B46" s="43"/>
      <c r="C46" s="269" t="s">
        <v>94</v>
      </c>
      <c r="D46" s="270" t="s">
        <v>1</v>
      </c>
      <c r="E46" s="271" t="s">
        <v>1</v>
      </c>
      <c r="F46" s="272">
        <v>512.13</v>
      </c>
      <c r="G46" s="37"/>
      <c r="H46" s="43"/>
    </row>
    <row r="47" spans="1:8" s="2" customFormat="1" ht="16.8" customHeight="1">
      <c r="A47" s="37"/>
      <c r="B47" s="43"/>
      <c r="C47" s="273" t="s">
        <v>94</v>
      </c>
      <c r="D47" s="273" t="s">
        <v>95</v>
      </c>
      <c r="E47" s="16" t="s">
        <v>1</v>
      </c>
      <c r="F47" s="274">
        <v>512.13</v>
      </c>
      <c r="G47" s="37"/>
      <c r="H47" s="43"/>
    </row>
    <row r="48" spans="1:8" s="2" customFormat="1" ht="16.8" customHeight="1">
      <c r="A48" s="37"/>
      <c r="B48" s="43"/>
      <c r="C48" s="275" t="s">
        <v>484</v>
      </c>
      <c r="D48" s="37"/>
      <c r="E48" s="37"/>
      <c r="F48" s="37"/>
      <c r="G48" s="37"/>
      <c r="H48" s="43"/>
    </row>
    <row r="49" spans="1:8" s="2" customFormat="1" ht="16.8" customHeight="1">
      <c r="A49" s="37"/>
      <c r="B49" s="43"/>
      <c r="C49" s="273" t="s">
        <v>198</v>
      </c>
      <c r="D49" s="273" t="s">
        <v>199</v>
      </c>
      <c r="E49" s="16" t="s">
        <v>185</v>
      </c>
      <c r="F49" s="274">
        <v>512.13</v>
      </c>
      <c r="G49" s="37"/>
      <c r="H49" s="43"/>
    </row>
    <row r="50" spans="1:8" s="2" customFormat="1" ht="12">
      <c r="A50" s="37"/>
      <c r="B50" s="43"/>
      <c r="C50" s="273" t="s">
        <v>314</v>
      </c>
      <c r="D50" s="273" t="s">
        <v>315</v>
      </c>
      <c r="E50" s="16" t="s">
        <v>185</v>
      </c>
      <c r="F50" s="274">
        <v>823.68</v>
      </c>
      <c r="G50" s="37"/>
      <c r="H50" s="43"/>
    </row>
    <row r="51" spans="1:8" s="2" customFormat="1" ht="16.8" customHeight="1">
      <c r="A51" s="37"/>
      <c r="B51" s="43"/>
      <c r="C51" s="269" t="s">
        <v>128</v>
      </c>
      <c r="D51" s="270" t="s">
        <v>1</v>
      </c>
      <c r="E51" s="271" t="s">
        <v>1</v>
      </c>
      <c r="F51" s="272">
        <v>2</v>
      </c>
      <c r="G51" s="37"/>
      <c r="H51" s="43"/>
    </row>
    <row r="52" spans="1:8" s="2" customFormat="1" ht="16.8" customHeight="1">
      <c r="A52" s="37"/>
      <c r="B52" s="43"/>
      <c r="C52" s="273" t="s">
        <v>128</v>
      </c>
      <c r="D52" s="273" t="s">
        <v>88</v>
      </c>
      <c r="E52" s="16" t="s">
        <v>1</v>
      </c>
      <c r="F52" s="274">
        <v>2</v>
      </c>
      <c r="G52" s="37"/>
      <c r="H52" s="43"/>
    </row>
    <row r="53" spans="1:8" s="2" customFormat="1" ht="16.8" customHeight="1">
      <c r="A53" s="37"/>
      <c r="B53" s="43"/>
      <c r="C53" s="269" t="s">
        <v>129</v>
      </c>
      <c r="D53" s="270" t="s">
        <v>1</v>
      </c>
      <c r="E53" s="271" t="s">
        <v>1</v>
      </c>
      <c r="F53" s="272">
        <v>2</v>
      </c>
      <c r="G53" s="37"/>
      <c r="H53" s="43"/>
    </row>
    <row r="54" spans="1:8" s="2" customFormat="1" ht="16.8" customHeight="1">
      <c r="A54" s="37"/>
      <c r="B54" s="43"/>
      <c r="C54" s="273" t="s">
        <v>129</v>
      </c>
      <c r="D54" s="273" t="s">
        <v>88</v>
      </c>
      <c r="E54" s="16" t="s">
        <v>1</v>
      </c>
      <c r="F54" s="274">
        <v>2</v>
      </c>
      <c r="G54" s="37"/>
      <c r="H54" s="43"/>
    </row>
    <row r="55" spans="1:8" s="2" customFormat="1" ht="16.8" customHeight="1">
      <c r="A55" s="37"/>
      <c r="B55" s="43"/>
      <c r="C55" s="269" t="s">
        <v>126</v>
      </c>
      <c r="D55" s="270" t="s">
        <v>1</v>
      </c>
      <c r="E55" s="271" t="s">
        <v>1</v>
      </c>
      <c r="F55" s="272">
        <v>3</v>
      </c>
      <c r="G55" s="37"/>
      <c r="H55" s="43"/>
    </row>
    <row r="56" spans="1:8" s="2" customFormat="1" ht="16.8" customHeight="1">
      <c r="A56" s="37"/>
      <c r="B56" s="43"/>
      <c r="C56" s="273" t="s">
        <v>126</v>
      </c>
      <c r="D56" s="273" t="s">
        <v>127</v>
      </c>
      <c r="E56" s="16" t="s">
        <v>1</v>
      </c>
      <c r="F56" s="274">
        <v>3</v>
      </c>
      <c r="G56" s="37"/>
      <c r="H56" s="43"/>
    </row>
    <row r="57" spans="1:8" s="2" customFormat="1" ht="16.8" customHeight="1">
      <c r="A57" s="37"/>
      <c r="B57" s="43"/>
      <c r="C57" s="269" t="s">
        <v>92</v>
      </c>
      <c r="D57" s="270" t="s">
        <v>1</v>
      </c>
      <c r="E57" s="271" t="s">
        <v>1</v>
      </c>
      <c r="F57" s="272">
        <v>311.55</v>
      </c>
      <c r="G57" s="37"/>
      <c r="H57" s="43"/>
    </row>
    <row r="58" spans="1:8" s="2" customFormat="1" ht="16.8" customHeight="1">
      <c r="A58" s="37"/>
      <c r="B58" s="43"/>
      <c r="C58" s="273" t="s">
        <v>89</v>
      </c>
      <c r="D58" s="273" t="s">
        <v>196</v>
      </c>
      <c r="E58" s="16" t="s">
        <v>1</v>
      </c>
      <c r="F58" s="274">
        <v>32.5</v>
      </c>
      <c r="G58" s="37"/>
      <c r="H58" s="43"/>
    </row>
    <row r="59" spans="1:8" s="2" customFormat="1" ht="16.8" customHeight="1">
      <c r="A59" s="37"/>
      <c r="B59" s="43"/>
      <c r="C59" s="273" t="s">
        <v>86</v>
      </c>
      <c r="D59" s="273" t="s">
        <v>87</v>
      </c>
      <c r="E59" s="16" t="s">
        <v>1</v>
      </c>
      <c r="F59" s="274">
        <v>279.05</v>
      </c>
      <c r="G59" s="37"/>
      <c r="H59" s="43"/>
    </row>
    <row r="60" spans="1:8" s="2" customFormat="1" ht="16.8" customHeight="1">
      <c r="A60" s="37"/>
      <c r="B60" s="43"/>
      <c r="C60" s="273" t="s">
        <v>92</v>
      </c>
      <c r="D60" s="273" t="s">
        <v>197</v>
      </c>
      <c r="E60" s="16" t="s">
        <v>1</v>
      </c>
      <c r="F60" s="274">
        <v>311.55</v>
      </c>
      <c r="G60" s="37"/>
      <c r="H60" s="43"/>
    </row>
    <row r="61" spans="1:8" s="2" customFormat="1" ht="16.8" customHeight="1">
      <c r="A61" s="37"/>
      <c r="B61" s="43"/>
      <c r="C61" s="275" t="s">
        <v>484</v>
      </c>
      <c r="D61" s="37"/>
      <c r="E61" s="37"/>
      <c r="F61" s="37"/>
      <c r="G61" s="37"/>
      <c r="H61" s="43"/>
    </row>
    <row r="62" spans="1:8" s="2" customFormat="1" ht="16.8" customHeight="1">
      <c r="A62" s="37"/>
      <c r="B62" s="43"/>
      <c r="C62" s="273" t="s">
        <v>193</v>
      </c>
      <c r="D62" s="273" t="s">
        <v>194</v>
      </c>
      <c r="E62" s="16" t="s">
        <v>185</v>
      </c>
      <c r="F62" s="274">
        <v>311.55</v>
      </c>
      <c r="G62" s="37"/>
      <c r="H62" s="43"/>
    </row>
    <row r="63" spans="1:8" s="2" customFormat="1" ht="16.8" customHeight="1">
      <c r="A63" s="37"/>
      <c r="B63" s="43"/>
      <c r="C63" s="273" t="s">
        <v>293</v>
      </c>
      <c r="D63" s="273" t="s">
        <v>294</v>
      </c>
      <c r="E63" s="16" t="s">
        <v>185</v>
      </c>
      <c r="F63" s="274">
        <v>810.68</v>
      </c>
      <c r="G63" s="37"/>
      <c r="H63" s="43"/>
    </row>
    <row r="64" spans="1:8" s="2" customFormat="1" ht="16.8" customHeight="1">
      <c r="A64" s="37"/>
      <c r="B64" s="43"/>
      <c r="C64" s="273" t="s">
        <v>298</v>
      </c>
      <c r="D64" s="273" t="s">
        <v>299</v>
      </c>
      <c r="E64" s="16" t="s">
        <v>185</v>
      </c>
      <c r="F64" s="274">
        <v>311.55</v>
      </c>
      <c r="G64" s="37"/>
      <c r="H64" s="43"/>
    </row>
    <row r="65" spans="1:8" s="2" customFormat="1" ht="12">
      <c r="A65" s="37"/>
      <c r="B65" s="43"/>
      <c r="C65" s="273" t="s">
        <v>314</v>
      </c>
      <c r="D65" s="273" t="s">
        <v>315</v>
      </c>
      <c r="E65" s="16" t="s">
        <v>185</v>
      </c>
      <c r="F65" s="274">
        <v>823.68</v>
      </c>
      <c r="G65" s="37"/>
      <c r="H65" s="43"/>
    </row>
    <row r="66" spans="1:8" s="2" customFormat="1" ht="16.8" customHeight="1">
      <c r="A66" s="37"/>
      <c r="B66" s="43"/>
      <c r="C66" s="269" t="s">
        <v>111</v>
      </c>
      <c r="D66" s="270" t="s">
        <v>1</v>
      </c>
      <c r="E66" s="271" t="s">
        <v>1</v>
      </c>
      <c r="F66" s="272">
        <v>0.72</v>
      </c>
      <c r="G66" s="37"/>
      <c r="H66" s="43"/>
    </row>
    <row r="67" spans="1:8" s="2" customFormat="1" ht="16.8" customHeight="1">
      <c r="A67" s="37"/>
      <c r="B67" s="43"/>
      <c r="C67" s="273" t="s">
        <v>111</v>
      </c>
      <c r="D67" s="273" t="s">
        <v>281</v>
      </c>
      <c r="E67" s="16" t="s">
        <v>1</v>
      </c>
      <c r="F67" s="274">
        <v>0.72</v>
      </c>
      <c r="G67" s="37"/>
      <c r="H67" s="43"/>
    </row>
    <row r="68" spans="1:8" s="2" customFormat="1" ht="16.8" customHeight="1">
      <c r="A68" s="37"/>
      <c r="B68" s="43"/>
      <c r="C68" s="275" t="s">
        <v>484</v>
      </c>
      <c r="D68" s="37"/>
      <c r="E68" s="37"/>
      <c r="F68" s="37"/>
      <c r="G68" s="37"/>
      <c r="H68" s="43"/>
    </row>
    <row r="69" spans="1:8" s="2" customFormat="1" ht="16.8" customHeight="1">
      <c r="A69" s="37"/>
      <c r="B69" s="43"/>
      <c r="C69" s="273" t="s">
        <v>278</v>
      </c>
      <c r="D69" s="273" t="s">
        <v>279</v>
      </c>
      <c r="E69" s="16" t="s">
        <v>208</v>
      </c>
      <c r="F69" s="274">
        <v>0.72</v>
      </c>
      <c r="G69" s="37"/>
      <c r="H69" s="43"/>
    </row>
    <row r="70" spans="1:8" s="2" customFormat="1" ht="16.8" customHeight="1">
      <c r="A70" s="37"/>
      <c r="B70" s="43"/>
      <c r="C70" s="273" t="s">
        <v>240</v>
      </c>
      <c r="D70" s="273" t="s">
        <v>241</v>
      </c>
      <c r="E70" s="16" t="s">
        <v>208</v>
      </c>
      <c r="F70" s="274">
        <v>4.62</v>
      </c>
      <c r="G70" s="37"/>
      <c r="H70" s="43"/>
    </row>
    <row r="71" spans="1:8" s="2" customFormat="1" ht="16.8" customHeight="1">
      <c r="A71" s="37"/>
      <c r="B71" s="43"/>
      <c r="C71" s="269" t="s">
        <v>123</v>
      </c>
      <c r="D71" s="270" t="s">
        <v>1</v>
      </c>
      <c r="E71" s="271" t="s">
        <v>1</v>
      </c>
      <c r="F71" s="272">
        <v>1.68</v>
      </c>
      <c r="G71" s="37"/>
      <c r="H71" s="43"/>
    </row>
    <row r="72" spans="1:8" s="2" customFormat="1" ht="16.8" customHeight="1">
      <c r="A72" s="37"/>
      <c r="B72" s="43"/>
      <c r="C72" s="273" t="s">
        <v>123</v>
      </c>
      <c r="D72" s="273" t="s">
        <v>361</v>
      </c>
      <c r="E72" s="16" t="s">
        <v>1</v>
      </c>
      <c r="F72" s="274">
        <v>1.68</v>
      </c>
      <c r="G72" s="37"/>
      <c r="H72" s="43"/>
    </row>
    <row r="73" spans="1:8" s="2" customFormat="1" ht="16.8" customHeight="1">
      <c r="A73" s="37"/>
      <c r="B73" s="43"/>
      <c r="C73" s="275" t="s">
        <v>484</v>
      </c>
      <c r="D73" s="37"/>
      <c r="E73" s="37"/>
      <c r="F73" s="37"/>
      <c r="G73" s="37"/>
      <c r="H73" s="43"/>
    </row>
    <row r="74" spans="1:8" s="2" customFormat="1" ht="16.8" customHeight="1">
      <c r="A74" s="37"/>
      <c r="B74" s="43"/>
      <c r="C74" s="273" t="s">
        <v>358</v>
      </c>
      <c r="D74" s="273" t="s">
        <v>359</v>
      </c>
      <c r="E74" s="16" t="s">
        <v>208</v>
      </c>
      <c r="F74" s="274">
        <v>1.68</v>
      </c>
      <c r="G74" s="37"/>
      <c r="H74" s="43"/>
    </row>
    <row r="75" spans="1:8" s="2" customFormat="1" ht="16.8" customHeight="1">
      <c r="A75" s="37"/>
      <c r="B75" s="43"/>
      <c r="C75" s="273" t="s">
        <v>240</v>
      </c>
      <c r="D75" s="273" t="s">
        <v>241</v>
      </c>
      <c r="E75" s="16" t="s">
        <v>208</v>
      </c>
      <c r="F75" s="274">
        <v>4.62</v>
      </c>
      <c r="G75" s="37"/>
      <c r="H75" s="43"/>
    </row>
    <row r="76" spans="1:8" s="2" customFormat="1" ht="16.8" customHeight="1">
      <c r="A76" s="37"/>
      <c r="B76" s="43"/>
      <c r="C76" s="269" t="s">
        <v>134</v>
      </c>
      <c r="D76" s="270" t="s">
        <v>1</v>
      </c>
      <c r="E76" s="271" t="s">
        <v>1</v>
      </c>
      <c r="F76" s="272">
        <v>79.89</v>
      </c>
      <c r="G76" s="37"/>
      <c r="H76" s="43"/>
    </row>
    <row r="77" spans="1:8" s="2" customFormat="1" ht="16.8" customHeight="1">
      <c r="A77" s="37"/>
      <c r="B77" s="43"/>
      <c r="C77" s="273" t="s">
        <v>134</v>
      </c>
      <c r="D77" s="273" t="s">
        <v>385</v>
      </c>
      <c r="E77" s="16" t="s">
        <v>1</v>
      </c>
      <c r="F77" s="274">
        <v>79.89</v>
      </c>
      <c r="G77" s="37"/>
      <c r="H77" s="43"/>
    </row>
    <row r="78" spans="1:8" s="2" customFormat="1" ht="16.8" customHeight="1">
      <c r="A78" s="37"/>
      <c r="B78" s="43"/>
      <c r="C78" s="275" t="s">
        <v>484</v>
      </c>
      <c r="D78" s="37"/>
      <c r="E78" s="37"/>
      <c r="F78" s="37"/>
      <c r="G78" s="37"/>
      <c r="H78" s="43"/>
    </row>
    <row r="79" spans="1:8" s="2" customFormat="1" ht="12">
      <c r="A79" s="37"/>
      <c r="B79" s="43"/>
      <c r="C79" s="273" t="s">
        <v>382</v>
      </c>
      <c r="D79" s="273" t="s">
        <v>383</v>
      </c>
      <c r="E79" s="16" t="s">
        <v>322</v>
      </c>
      <c r="F79" s="274">
        <v>79.89</v>
      </c>
      <c r="G79" s="37"/>
      <c r="H79" s="43"/>
    </row>
    <row r="80" spans="1:8" s="2" customFormat="1" ht="16.8" customHeight="1">
      <c r="A80" s="37"/>
      <c r="B80" s="43"/>
      <c r="C80" s="273" t="s">
        <v>387</v>
      </c>
      <c r="D80" s="273" t="s">
        <v>388</v>
      </c>
      <c r="E80" s="16" t="s">
        <v>331</v>
      </c>
      <c r="F80" s="274">
        <v>162.976</v>
      </c>
      <c r="G80" s="37"/>
      <c r="H80" s="43"/>
    </row>
    <row r="81" spans="1:8" s="2" customFormat="1" ht="16.8" customHeight="1">
      <c r="A81" s="37"/>
      <c r="B81" s="43"/>
      <c r="C81" s="269" t="s">
        <v>103</v>
      </c>
      <c r="D81" s="270" t="s">
        <v>1</v>
      </c>
      <c r="E81" s="271" t="s">
        <v>1</v>
      </c>
      <c r="F81" s="272">
        <v>169.9</v>
      </c>
      <c r="G81" s="37"/>
      <c r="H81" s="43"/>
    </row>
    <row r="82" spans="1:8" s="2" customFormat="1" ht="16.8" customHeight="1">
      <c r="A82" s="37"/>
      <c r="B82" s="43"/>
      <c r="C82" s="273" t="s">
        <v>103</v>
      </c>
      <c r="D82" s="273" t="s">
        <v>224</v>
      </c>
      <c r="E82" s="16" t="s">
        <v>1</v>
      </c>
      <c r="F82" s="274">
        <v>169.9</v>
      </c>
      <c r="G82" s="37"/>
      <c r="H82" s="43"/>
    </row>
    <row r="83" spans="1:8" s="2" customFormat="1" ht="16.8" customHeight="1">
      <c r="A83" s="37"/>
      <c r="B83" s="43"/>
      <c r="C83" s="275" t="s">
        <v>484</v>
      </c>
      <c r="D83" s="37"/>
      <c r="E83" s="37"/>
      <c r="F83" s="37"/>
      <c r="G83" s="37"/>
      <c r="H83" s="43"/>
    </row>
    <row r="84" spans="1:8" s="2" customFormat="1" ht="12">
      <c r="A84" s="37"/>
      <c r="B84" s="43"/>
      <c r="C84" s="273" t="s">
        <v>221</v>
      </c>
      <c r="D84" s="273" t="s">
        <v>222</v>
      </c>
      <c r="E84" s="16" t="s">
        <v>208</v>
      </c>
      <c r="F84" s="274">
        <v>169.9</v>
      </c>
      <c r="G84" s="37"/>
      <c r="H84" s="43"/>
    </row>
    <row r="85" spans="1:8" s="2" customFormat="1" ht="12">
      <c r="A85" s="37"/>
      <c r="B85" s="43"/>
      <c r="C85" s="273" t="s">
        <v>225</v>
      </c>
      <c r="D85" s="273" t="s">
        <v>226</v>
      </c>
      <c r="E85" s="16" t="s">
        <v>208</v>
      </c>
      <c r="F85" s="274">
        <v>169.9</v>
      </c>
      <c r="G85" s="37"/>
      <c r="H85" s="43"/>
    </row>
    <row r="86" spans="1:8" s="2" customFormat="1" ht="12">
      <c r="A86" s="37"/>
      <c r="B86" s="43"/>
      <c r="C86" s="273" t="s">
        <v>234</v>
      </c>
      <c r="D86" s="273" t="s">
        <v>235</v>
      </c>
      <c r="E86" s="16" t="s">
        <v>236</v>
      </c>
      <c r="F86" s="274">
        <v>288.83</v>
      </c>
      <c r="G86" s="37"/>
      <c r="H86" s="43"/>
    </row>
    <row r="87" spans="1:8" s="2" customFormat="1" ht="16.8" customHeight="1">
      <c r="A87" s="37"/>
      <c r="B87" s="43"/>
      <c r="C87" s="269" t="s">
        <v>115</v>
      </c>
      <c r="D87" s="270" t="s">
        <v>1</v>
      </c>
      <c r="E87" s="271" t="s">
        <v>1</v>
      </c>
      <c r="F87" s="272">
        <v>279.05</v>
      </c>
      <c r="G87" s="37"/>
      <c r="H87" s="43"/>
    </row>
    <row r="88" spans="1:8" s="2" customFormat="1" ht="16.8" customHeight="1">
      <c r="A88" s="37"/>
      <c r="B88" s="43"/>
      <c r="C88" s="273" t="s">
        <v>115</v>
      </c>
      <c r="D88" s="273" t="s">
        <v>86</v>
      </c>
      <c r="E88" s="16" t="s">
        <v>1</v>
      </c>
      <c r="F88" s="274">
        <v>279.05</v>
      </c>
      <c r="G88" s="37"/>
      <c r="H88" s="43"/>
    </row>
    <row r="89" spans="1:8" s="2" customFormat="1" ht="16.8" customHeight="1">
      <c r="A89" s="37"/>
      <c r="B89" s="43"/>
      <c r="C89" s="275" t="s">
        <v>484</v>
      </c>
      <c r="D89" s="37"/>
      <c r="E89" s="37"/>
      <c r="F89" s="37"/>
      <c r="G89" s="37"/>
      <c r="H89" s="43"/>
    </row>
    <row r="90" spans="1:8" s="2" customFormat="1" ht="16.8" customHeight="1">
      <c r="A90" s="37"/>
      <c r="B90" s="43"/>
      <c r="C90" s="273" t="s">
        <v>289</v>
      </c>
      <c r="D90" s="273" t="s">
        <v>290</v>
      </c>
      <c r="E90" s="16" t="s">
        <v>185</v>
      </c>
      <c r="F90" s="274">
        <v>279.05</v>
      </c>
      <c r="G90" s="37"/>
      <c r="H90" s="43"/>
    </row>
    <row r="91" spans="1:8" s="2" customFormat="1" ht="16.8" customHeight="1">
      <c r="A91" s="37"/>
      <c r="B91" s="43"/>
      <c r="C91" s="273" t="s">
        <v>229</v>
      </c>
      <c r="D91" s="273" t="s">
        <v>230</v>
      </c>
      <c r="E91" s="16" t="s">
        <v>185</v>
      </c>
      <c r="F91" s="274">
        <v>316.33</v>
      </c>
      <c r="G91" s="37"/>
      <c r="H91" s="43"/>
    </row>
    <row r="92" spans="1:8" s="2" customFormat="1" ht="16.8" customHeight="1">
      <c r="A92" s="37"/>
      <c r="B92" s="43"/>
      <c r="C92" s="269" t="s">
        <v>113</v>
      </c>
      <c r="D92" s="270" t="s">
        <v>1</v>
      </c>
      <c r="E92" s="271" t="s">
        <v>1</v>
      </c>
      <c r="F92" s="272">
        <v>37.28</v>
      </c>
      <c r="G92" s="37"/>
      <c r="H92" s="43"/>
    </row>
    <row r="93" spans="1:8" s="2" customFormat="1" ht="16.8" customHeight="1">
      <c r="A93" s="37"/>
      <c r="B93" s="43"/>
      <c r="C93" s="273" t="s">
        <v>113</v>
      </c>
      <c r="D93" s="273" t="s">
        <v>287</v>
      </c>
      <c r="E93" s="16" t="s">
        <v>1</v>
      </c>
      <c r="F93" s="274">
        <v>37.28</v>
      </c>
      <c r="G93" s="37"/>
      <c r="H93" s="43"/>
    </row>
    <row r="94" spans="1:8" s="2" customFormat="1" ht="16.8" customHeight="1">
      <c r="A94" s="37"/>
      <c r="B94" s="43"/>
      <c r="C94" s="275" t="s">
        <v>484</v>
      </c>
      <c r="D94" s="37"/>
      <c r="E94" s="37"/>
      <c r="F94" s="37"/>
      <c r="G94" s="37"/>
      <c r="H94" s="43"/>
    </row>
    <row r="95" spans="1:8" s="2" customFormat="1" ht="16.8" customHeight="1">
      <c r="A95" s="37"/>
      <c r="B95" s="43"/>
      <c r="C95" s="273" t="s">
        <v>284</v>
      </c>
      <c r="D95" s="273" t="s">
        <v>285</v>
      </c>
      <c r="E95" s="16" t="s">
        <v>185</v>
      </c>
      <c r="F95" s="274">
        <v>37.28</v>
      </c>
      <c r="G95" s="37"/>
      <c r="H95" s="43"/>
    </row>
    <row r="96" spans="1:8" s="2" customFormat="1" ht="16.8" customHeight="1">
      <c r="A96" s="37"/>
      <c r="B96" s="43"/>
      <c r="C96" s="273" t="s">
        <v>229</v>
      </c>
      <c r="D96" s="273" t="s">
        <v>230</v>
      </c>
      <c r="E96" s="16" t="s">
        <v>185</v>
      </c>
      <c r="F96" s="274">
        <v>316.33</v>
      </c>
      <c r="G96" s="37"/>
      <c r="H96" s="43"/>
    </row>
    <row r="97" spans="1:8" s="2" customFormat="1" ht="16.8" customHeight="1">
      <c r="A97" s="37"/>
      <c r="B97" s="43"/>
      <c r="C97" s="269" t="s">
        <v>120</v>
      </c>
      <c r="D97" s="270" t="s">
        <v>1</v>
      </c>
      <c r="E97" s="271" t="s">
        <v>1</v>
      </c>
      <c r="F97" s="272">
        <v>8</v>
      </c>
      <c r="G97" s="37"/>
      <c r="H97" s="43"/>
    </row>
    <row r="98" spans="1:8" s="2" customFormat="1" ht="16.8" customHeight="1">
      <c r="A98" s="37"/>
      <c r="B98" s="43"/>
      <c r="C98" s="273" t="s">
        <v>120</v>
      </c>
      <c r="D98" s="273" t="s">
        <v>121</v>
      </c>
      <c r="E98" s="16" t="s">
        <v>1</v>
      </c>
      <c r="F98" s="274">
        <v>8</v>
      </c>
      <c r="G98" s="37"/>
      <c r="H98" s="43"/>
    </row>
    <row r="99" spans="1:8" s="2" customFormat="1" ht="16.8" customHeight="1">
      <c r="A99" s="37"/>
      <c r="B99" s="43"/>
      <c r="C99" s="275" t="s">
        <v>484</v>
      </c>
      <c r="D99" s="37"/>
      <c r="E99" s="37"/>
      <c r="F99" s="37"/>
      <c r="G99" s="37"/>
      <c r="H99" s="43"/>
    </row>
    <row r="100" spans="1:8" s="2" customFormat="1" ht="16.8" customHeight="1">
      <c r="A100" s="37"/>
      <c r="B100" s="43"/>
      <c r="C100" s="273" t="s">
        <v>320</v>
      </c>
      <c r="D100" s="273" t="s">
        <v>321</v>
      </c>
      <c r="E100" s="16" t="s">
        <v>322</v>
      </c>
      <c r="F100" s="274">
        <v>8</v>
      </c>
      <c r="G100" s="37"/>
      <c r="H100" s="43"/>
    </row>
    <row r="101" spans="1:8" s="2" customFormat="1" ht="16.8" customHeight="1">
      <c r="A101" s="37"/>
      <c r="B101" s="43"/>
      <c r="C101" s="273" t="s">
        <v>278</v>
      </c>
      <c r="D101" s="273" t="s">
        <v>279</v>
      </c>
      <c r="E101" s="16" t="s">
        <v>208</v>
      </c>
      <c r="F101" s="274">
        <v>0.72</v>
      </c>
      <c r="G101" s="37"/>
      <c r="H101" s="43"/>
    </row>
    <row r="102" spans="1:8" s="2" customFormat="1" ht="16.8" customHeight="1">
      <c r="A102" s="37"/>
      <c r="B102" s="43"/>
      <c r="C102" s="273" t="s">
        <v>358</v>
      </c>
      <c r="D102" s="273" t="s">
        <v>359</v>
      </c>
      <c r="E102" s="16" t="s">
        <v>208</v>
      </c>
      <c r="F102" s="274">
        <v>1.68</v>
      </c>
      <c r="G102" s="37"/>
      <c r="H102" s="43"/>
    </row>
    <row r="103" spans="1:8" s="2" customFormat="1" ht="16.8" customHeight="1">
      <c r="A103" s="37"/>
      <c r="B103" s="43"/>
      <c r="C103" s="273" t="s">
        <v>325</v>
      </c>
      <c r="D103" s="273" t="s">
        <v>326</v>
      </c>
      <c r="E103" s="16" t="s">
        <v>322</v>
      </c>
      <c r="F103" s="274">
        <v>8</v>
      </c>
      <c r="G103" s="37"/>
      <c r="H103" s="43"/>
    </row>
    <row r="104" spans="1:8" s="2" customFormat="1" ht="16.8" customHeight="1">
      <c r="A104" s="37"/>
      <c r="B104" s="43"/>
      <c r="C104" s="269" t="s">
        <v>101</v>
      </c>
      <c r="D104" s="270" t="s">
        <v>1</v>
      </c>
      <c r="E104" s="271" t="s">
        <v>1</v>
      </c>
      <c r="F104" s="272">
        <v>7.02</v>
      </c>
      <c r="G104" s="37"/>
      <c r="H104" s="43"/>
    </row>
    <row r="105" spans="1:8" s="2" customFormat="1" ht="16.8" customHeight="1">
      <c r="A105" s="37"/>
      <c r="B105" s="43"/>
      <c r="C105" s="273" t="s">
        <v>101</v>
      </c>
      <c r="D105" s="273" t="s">
        <v>219</v>
      </c>
      <c r="E105" s="16" t="s">
        <v>1</v>
      </c>
      <c r="F105" s="274">
        <v>7.02</v>
      </c>
      <c r="G105" s="37"/>
      <c r="H105" s="43"/>
    </row>
    <row r="106" spans="1:8" s="2" customFormat="1" ht="16.8" customHeight="1">
      <c r="A106" s="37"/>
      <c r="B106" s="43"/>
      <c r="C106" s="275" t="s">
        <v>484</v>
      </c>
      <c r="D106" s="37"/>
      <c r="E106" s="37"/>
      <c r="F106" s="37"/>
      <c r="G106" s="37"/>
      <c r="H106" s="43"/>
    </row>
    <row r="107" spans="1:8" s="2" customFormat="1" ht="12">
      <c r="A107" s="37"/>
      <c r="B107" s="43"/>
      <c r="C107" s="273" t="s">
        <v>216</v>
      </c>
      <c r="D107" s="273" t="s">
        <v>217</v>
      </c>
      <c r="E107" s="16" t="s">
        <v>208</v>
      </c>
      <c r="F107" s="274">
        <v>7.02</v>
      </c>
      <c r="G107" s="37"/>
      <c r="H107" s="43"/>
    </row>
    <row r="108" spans="1:8" s="2" customFormat="1" ht="12">
      <c r="A108" s="37"/>
      <c r="B108" s="43"/>
      <c r="C108" s="273" t="s">
        <v>221</v>
      </c>
      <c r="D108" s="273" t="s">
        <v>222</v>
      </c>
      <c r="E108" s="16" t="s">
        <v>208</v>
      </c>
      <c r="F108" s="274">
        <v>169.9</v>
      </c>
      <c r="G108" s="37"/>
      <c r="H108" s="43"/>
    </row>
    <row r="109" spans="1:8" s="2" customFormat="1" ht="16.8" customHeight="1">
      <c r="A109" s="37"/>
      <c r="B109" s="43"/>
      <c r="C109" s="273" t="s">
        <v>240</v>
      </c>
      <c r="D109" s="273" t="s">
        <v>241</v>
      </c>
      <c r="E109" s="16" t="s">
        <v>208</v>
      </c>
      <c r="F109" s="274">
        <v>4.62</v>
      </c>
      <c r="G109" s="37"/>
      <c r="H109" s="43"/>
    </row>
    <row r="110" spans="1:8" s="2" customFormat="1" ht="16.8" customHeight="1">
      <c r="A110" s="37"/>
      <c r="B110" s="43"/>
      <c r="C110" s="269" t="s">
        <v>148</v>
      </c>
      <c r="D110" s="270" t="s">
        <v>1</v>
      </c>
      <c r="E110" s="271" t="s">
        <v>1</v>
      </c>
      <c r="F110" s="272">
        <v>10</v>
      </c>
      <c r="G110" s="37"/>
      <c r="H110" s="43"/>
    </row>
    <row r="111" spans="1:8" s="2" customFormat="1" ht="16.8" customHeight="1">
      <c r="A111" s="37"/>
      <c r="B111" s="43"/>
      <c r="C111" s="273" t="s">
        <v>148</v>
      </c>
      <c r="D111" s="273" t="s">
        <v>149</v>
      </c>
      <c r="E111" s="16" t="s">
        <v>1</v>
      </c>
      <c r="F111" s="274">
        <v>10</v>
      </c>
      <c r="G111" s="37"/>
      <c r="H111" s="43"/>
    </row>
    <row r="112" spans="1:8" s="2" customFormat="1" ht="16.8" customHeight="1">
      <c r="A112" s="37"/>
      <c r="B112" s="43"/>
      <c r="C112" s="275" t="s">
        <v>484</v>
      </c>
      <c r="D112" s="37"/>
      <c r="E112" s="37"/>
      <c r="F112" s="37"/>
      <c r="G112" s="37"/>
      <c r="H112" s="43"/>
    </row>
    <row r="113" spans="1:8" s="2" customFormat="1" ht="16.8" customHeight="1">
      <c r="A113" s="37"/>
      <c r="B113" s="43"/>
      <c r="C113" s="273" t="s">
        <v>471</v>
      </c>
      <c r="D113" s="273" t="s">
        <v>472</v>
      </c>
      <c r="E113" s="16" t="s">
        <v>322</v>
      </c>
      <c r="F113" s="274">
        <v>10</v>
      </c>
      <c r="G113" s="37"/>
      <c r="H113" s="43"/>
    </row>
    <row r="114" spans="1:8" s="2" customFormat="1" ht="16.8" customHeight="1">
      <c r="A114" s="37"/>
      <c r="B114" s="43"/>
      <c r="C114" s="273" t="s">
        <v>475</v>
      </c>
      <c r="D114" s="273" t="s">
        <v>476</v>
      </c>
      <c r="E114" s="16" t="s">
        <v>322</v>
      </c>
      <c r="F114" s="274">
        <v>10</v>
      </c>
      <c r="G114" s="37"/>
      <c r="H114" s="43"/>
    </row>
    <row r="115" spans="1:8" s="2" customFormat="1" ht="16.8" customHeight="1">
      <c r="A115" s="37"/>
      <c r="B115" s="43"/>
      <c r="C115" s="273" t="s">
        <v>478</v>
      </c>
      <c r="D115" s="273" t="s">
        <v>479</v>
      </c>
      <c r="E115" s="16" t="s">
        <v>208</v>
      </c>
      <c r="F115" s="274">
        <v>2.45</v>
      </c>
      <c r="G115" s="37"/>
      <c r="H115" s="43"/>
    </row>
    <row r="116" spans="1:8" s="2" customFormat="1" ht="16.8" customHeight="1">
      <c r="A116" s="37"/>
      <c r="B116" s="43"/>
      <c r="C116" s="269" t="s">
        <v>136</v>
      </c>
      <c r="D116" s="270" t="s">
        <v>1</v>
      </c>
      <c r="E116" s="271" t="s">
        <v>1</v>
      </c>
      <c r="F116" s="272">
        <v>24.58</v>
      </c>
      <c r="G116" s="37"/>
      <c r="H116" s="43"/>
    </row>
    <row r="117" spans="1:8" s="2" customFormat="1" ht="16.8" customHeight="1">
      <c r="A117" s="37"/>
      <c r="B117" s="43"/>
      <c r="C117" s="273" t="s">
        <v>136</v>
      </c>
      <c r="D117" s="273" t="s">
        <v>395</v>
      </c>
      <c r="E117" s="16" t="s">
        <v>1</v>
      </c>
      <c r="F117" s="274">
        <v>24.58</v>
      </c>
      <c r="G117" s="37"/>
      <c r="H117" s="43"/>
    </row>
    <row r="118" spans="1:8" s="2" customFormat="1" ht="16.8" customHeight="1">
      <c r="A118" s="37"/>
      <c r="B118" s="43"/>
      <c r="C118" s="275" t="s">
        <v>484</v>
      </c>
      <c r="D118" s="37"/>
      <c r="E118" s="37"/>
      <c r="F118" s="37"/>
      <c r="G118" s="37"/>
      <c r="H118" s="43"/>
    </row>
    <row r="119" spans="1:8" s="2" customFormat="1" ht="16.8" customHeight="1">
      <c r="A119" s="37"/>
      <c r="B119" s="43"/>
      <c r="C119" s="273" t="s">
        <v>392</v>
      </c>
      <c r="D119" s="273" t="s">
        <v>393</v>
      </c>
      <c r="E119" s="16" t="s">
        <v>322</v>
      </c>
      <c r="F119" s="274">
        <v>24.58</v>
      </c>
      <c r="G119" s="37"/>
      <c r="H119" s="43"/>
    </row>
    <row r="120" spans="1:8" s="2" customFormat="1" ht="16.8" customHeight="1">
      <c r="A120" s="37"/>
      <c r="B120" s="43"/>
      <c r="C120" s="273" t="s">
        <v>397</v>
      </c>
      <c r="D120" s="273" t="s">
        <v>398</v>
      </c>
      <c r="E120" s="16" t="s">
        <v>322</v>
      </c>
      <c r="F120" s="274">
        <v>24.58</v>
      </c>
      <c r="G120" s="37"/>
      <c r="H120" s="43"/>
    </row>
    <row r="121" spans="1:8" s="2" customFormat="1" ht="16.8" customHeight="1">
      <c r="A121" s="37"/>
      <c r="B121" s="43"/>
      <c r="C121" s="273" t="s">
        <v>401</v>
      </c>
      <c r="D121" s="273" t="s">
        <v>402</v>
      </c>
      <c r="E121" s="16" t="s">
        <v>322</v>
      </c>
      <c r="F121" s="274">
        <v>24.58</v>
      </c>
      <c r="G121" s="37"/>
      <c r="H121" s="43"/>
    </row>
    <row r="122" spans="1:8" s="2" customFormat="1" ht="16.8" customHeight="1">
      <c r="A122" s="37"/>
      <c r="B122" s="43"/>
      <c r="C122" s="269" t="s">
        <v>146</v>
      </c>
      <c r="D122" s="270" t="s">
        <v>1</v>
      </c>
      <c r="E122" s="271" t="s">
        <v>1</v>
      </c>
      <c r="F122" s="272">
        <v>411.183</v>
      </c>
      <c r="G122" s="37"/>
      <c r="H122" s="43"/>
    </row>
    <row r="123" spans="1:8" s="2" customFormat="1" ht="16.8" customHeight="1">
      <c r="A123" s="37"/>
      <c r="B123" s="43"/>
      <c r="C123" s="273" t="s">
        <v>142</v>
      </c>
      <c r="D123" s="273" t="s">
        <v>441</v>
      </c>
      <c r="E123" s="16" t="s">
        <v>1</v>
      </c>
      <c r="F123" s="274">
        <v>132.207</v>
      </c>
      <c r="G123" s="37"/>
      <c r="H123" s="43"/>
    </row>
    <row r="124" spans="1:8" s="2" customFormat="1" ht="16.8" customHeight="1">
      <c r="A124" s="37"/>
      <c r="B124" s="43"/>
      <c r="C124" s="273" t="s">
        <v>144</v>
      </c>
      <c r="D124" s="273" t="s">
        <v>442</v>
      </c>
      <c r="E124" s="16" t="s">
        <v>1</v>
      </c>
      <c r="F124" s="274">
        <v>278.976</v>
      </c>
      <c r="G124" s="37"/>
      <c r="H124" s="43"/>
    </row>
    <row r="125" spans="1:8" s="2" customFormat="1" ht="16.8" customHeight="1">
      <c r="A125" s="37"/>
      <c r="B125" s="43"/>
      <c r="C125" s="273" t="s">
        <v>146</v>
      </c>
      <c r="D125" s="273" t="s">
        <v>197</v>
      </c>
      <c r="E125" s="16" t="s">
        <v>1</v>
      </c>
      <c r="F125" s="274">
        <v>411.183</v>
      </c>
      <c r="G125" s="37"/>
      <c r="H125" s="43"/>
    </row>
    <row r="126" spans="1:8" s="2" customFormat="1" ht="16.8" customHeight="1">
      <c r="A126" s="37"/>
      <c r="B126" s="43"/>
      <c r="C126" s="275" t="s">
        <v>484</v>
      </c>
      <c r="D126" s="37"/>
      <c r="E126" s="37"/>
      <c r="F126" s="37"/>
      <c r="G126" s="37"/>
      <c r="H126" s="43"/>
    </row>
    <row r="127" spans="1:8" s="2" customFormat="1" ht="16.8" customHeight="1">
      <c r="A127" s="37"/>
      <c r="B127" s="43"/>
      <c r="C127" s="273" t="s">
        <v>438</v>
      </c>
      <c r="D127" s="273" t="s">
        <v>439</v>
      </c>
      <c r="E127" s="16" t="s">
        <v>236</v>
      </c>
      <c r="F127" s="274">
        <v>411.183</v>
      </c>
      <c r="G127" s="37"/>
      <c r="H127" s="43"/>
    </row>
    <row r="128" spans="1:8" s="2" customFormat="1" ht="16.8" customHeight="1">
      <c r="A128" s="37"/>
      <c r="B128" s="43"/>
      <c r="C128" s="273" t="s">
        <v>444</v>
      </c>
      <c r="D128" s="273" t="s">
        <v>445</v>
      </c>
      <c r="E128" s="16" t="s">
        <v>236</v>
      </c>
      <c r="F128" s="274">
        <v>4111.83</v>
      </c>
      <c r="G128" s="37"/>
      <c r="H128" s="43"/>
    </row>
    <row r="129" spans="1:8" s="2" customFormat="1" ht="16.8" customHeight="1">
      <c r="A129" s="37"/>
      <c r="B129" s="43"/>
      <c r="C129" s="269" t="s">
        <v>142</v>
      </c>
      <c r="D129" s="270" t="s">
        <v>1</v>
      </c>
      <c r="E129" s="271" t="s">
        <v>1</v>
      </c>
      <c r="F129" s="272">
        <v>132.207</v>
      </c>
      <c r="G129" s="37"/>
      <c r="H129" s="43"/>
    </row>
    <row r="130" spans="1:8" s="2" customFormat="1" ht="16.8" customHeight="1">
      <c r="A130" s="37"/>
      <c r="B130" s="43"/>
      <c r="C130" s="273" t="s">
        <v>142</v>
      </c>
      <c r="D130" s="273" t="s">
        <v>441</v>
      </c>
      <c r="E130" s="16" t="s">
        <v>1</v>
      </c>
      <c r="F130" s="274">
        <v>132.207</v>
      </c>
      <c r="G130" s="37"/>
      <c r="H130" s="43"/>
    </row>
    <row r="131" spans="1:8" s="2" customFormat="1" ht="16.8" customHeight="1">
      <c r="A131" s="37"/>
      <c r="B131" s="43"/>
      <c r="C131" s="275" t="s">
        <v>484</v>
      </c>
      <c r="D131" s="37"/>
      <c r="E131" s="37"/>
      <c r="F131" s="37"/>
      <c r="G131" s="37"/>
      <c r="H131" s="43"/>
    </row>
    <row r="132" spans="1:8" s="2" customFormat="1" ht="16.8" customHeight="1">
      <c r="A132" s="37"/>
      <c r="B132" s="43"/>
      <c r="C132" s="273" t="s">
        <v>438</v>
      </c>
      <c r="D132" s="273" t="s">
        <v>439</v>
      </c>
      <c r="E132" s="16" t="s">
        <v>236</v>
      </c>
      <c r="F132" s="274">
        <v>411.183</v>
      </c>
      <c r="G132" s="37"/>
      <c r="H132" s="43"/>
    </row>
    <row r="133" spans="1:8" s="2" customFormat="1" ht="12">
      <c r="A133" s="37"/>
      <c r="B133" s="43"/>
      <c r="C133" s="273" t="s">
        <v>449</v>
      </c>
      <c r="D133" s="273" t="s">
        <v>235</v>
      </c>
      <c r="E133" s="16" t="s">
        <v>236</v>
      </c>
      <c r="F133" s="274">
        <v>132.207</v>
      </c>
      <c r="G133" s="37"/>
      <c r="H133" s="43"/>
    </row>
    <row r="134" spans="1:8" s="2" customFormat="1" ht="16.8" customHeight="1">
      <c r="A134" s="37"/>
      <c r="B134" s="43"/>
      <c r="C134" s="269" t="s">
        <v>144</v>
      </c>
      <c r="D134" s="270" t="s">
        <v>1</v>
      </c>
      <c r="E134" s="271" t="s">
        <v>1</v>
      </c>
      <c r="F134" s="272">
        <v>278.976</v>
      </c>
      <c r="G134" s="37"/>
      <c r="H134" s="43"/>
    </row>
    <row r="135" spans="1:8" s="2" customFormat="1" ht="16.8" customHeight="1">
      <c r="A135" s="37"/>
      <c r="B135" s="43"/>
      <c r="C135" s="273" t="s">
        <v>144</v>
      </c>
      <c r="D135" s="273" t="s">
        <v>442</v>
      </c>
      <c r="E135" s="16" t="s">
        <v>1</v>
      </c>
      <c r="F135" s="274">
        <v>278.976</v>
      </c>
      <c r="G135" s="37"/>
      <c r="H135" s="43"/>
    </row>
    <row r="136" spans="1:8" s="2" customFormat="1" ht="16.8" customHeight="1">
      <c r="A136" s="37"/>
      <c r="B136" s="43"/>
      <c r="C136" s="275" t="s">
        <v>484</v>
      </c>
      <c r="D136" s="37"/>
      <c r="E136" s="37"/>
      <c r="F136" s="37"/>
      <c r="G136" s="37"/>
      <c r="H136" s="43"/>
    </row>
    <row r="137" spans="1:8" s="2" customFormat="1" ht="16.8" customHeight="1">
      <c r="A137" s="37"/>
      <c r="B137" s="43"/>
      <c r="C137" s="273" t="s">
        <v>438</v>
      </c>
      <c r="D137" s="273" t="s">
        <v>439</v>
      </c>
      <c r="E137" s="16" t="s">
        <v>236</v>
      </c>
      <c r="F137" s="274">
        <v>411.183</v>
      </c>
      <c r="G137" s="37"/>
      <c r="H137" s="43"/>
    </row>
    <row r="138" spans="1:8" s="2" customFormat="1" ht="12">
      <c r="A138" s="37"/>
      <c r="B138" s="43"/>
      <c r="C138" s="273" t="s">
        <v>452</v>
      </c>
      <c r="D138" s="273" t="s">
        <v>453</v>
      </c>
      <c r="E138" s="16" t="s">
        <v>236</v>
      </c>
      <c r="F138" s="274">
        <v>278.976</v>
      </c>
      <c r="G138" s="37"/>
      <c r="H138" s="43"/>
    </row>
    <row r="139" spans="1:8" s="2" customFormat="1" ht="16.8" customHeight="1">
      <c r="A139" s="37"/>
      <c r="B139" s="43"/>
      <c r="C139" s="269" t="s">
        <v>107</v>
      </c>
      <c r="D139" s="270" t="s">
        <v>1</v>
      </c>
      <c r="E139" s="271" t="s">
        <v>1</v>
      </c>
      <c r="F139" s="272">
        <v>107.11</v>
      </c>
      <c r="G139" s="37"/>
      <c r="H139" s="43"/>
    </row>
    <row r="140" spans="1:8" s="2" customFormat="1" ht="16.8" customHeight="1">
      <c r="A140" s="37"/>
      <c r="B140" s="43"/>
      <c r="C140" s="273" t="s">
        <v>107</v>
      </c>
      <c r="D140" s="273" t="s">
        <v>108</v>
      </c>
      <c r="E140" s="16" t="s">
        <v>1</v>
      </c>
      <c r="F140" s="274">
        <v>107.11</v>
      </c>
      <c r="G140" s="37"/>
      <c r="H140" s="43"/>
    </row>
    <row r="141" spans="1:8" s="2" customFormat="1" ht="16.8" customHeight="1">
      <c r="A141" s="37"/>
      <c r="B141" s="43"/>
      <c r="C141" s="275" t="s">
        <v>484</v>
      </c>
      <c r="D141" s="37"/>
      <c r="E141" s="37"/>
      <c r="F141" s="37"/>
      <c r="G141" s="37"/>
      <c r="H141" s="43"/>
    </row>
    <row r="142" spans="1:8" s="2" customFormat="1" ht="16.8" customHeight="1">
      <c r="A142" s="37"/>
      <c r="B142" s="43"/>
      <c r="C142" s="273" t="s">
        <v>259</v>
      </c>
      <c r="D142" s="273" t="s">
        <v>260</v>
      </c>
      <c r="E142" s="16" t="s">
        <v>185</v>
      </c>
      <c r="F142" s="274">
        <v>107.11</v>
      </c>
      <c r="G142" s="37"/>
      <c r="H142" s="43"/>
    </row>
    <row r="143" spans="1:8" s="2" customFormat="1" ht="16.8" customHeight="1">
      <c r="A143" s="37"/>
      <c r="B143" s="43"/>
      <c r="C143" s="273" t="s">
        <v>245</v>
      </c>
      <c r="D143" s="273" t="s">
        <v>246</v>
      </c>
      <c r="E143" s="16" t="s">
        <v>185</v>
      </c>
      <c r="F143" s="274">
        <v>107.11</v>
      </c>
      <c r="G143" s="37"/>
      <c r="H143" s="43"/>
    </row>
    <row r="144" spans="1:8" s="2" customFormat="1" ht="16.8" customHeight="1">
      <c r="A144" s="37"/>
      <c r="B144" s="43"/>
      <c r="C144" s="273" t="s">
        <v>248</v>
      </c>
      <c r="D144" s="273" t="s">
        <v>249</v>
      </c>
      <c r="E144" s="16" t="s">
        <v>185</v>
      </c>
      <c r="F144" s="274">
        <v>107.11</v>
      </c>
      <c r="G144" s="37"/>
      <c r="H144" s="43"/>
    </row>
    <row r="145" spans="1:8" s="2" customFormat="1" ht="16.8" customHeight="1">
      <c r="A145" s="37"/>
      <c r="B145" s="43"/>
      <c r="C145" s="273" t="s">
        <v>269</v>
      </c>
      <c r="D145" s="273" t="s">
        <v>270</v>
      </c>
      <c r="E145" s="16" t="s">
        <v>208</v>
      </c>
      <c r="F145" s="274">
        <v>1.071</v>
      </c>
      <c r="G145" s="37"/>
      <c r="H145" s="43"/>
    </row>
    <row r="146" spans="1:8" s="2" customFormat="1" ht="16.8" customHeight="1">
      <c r="A146" s="37"/>
      <c r="B146" s="43"/>
      <c r="C146" s="273" t="s">
        <v>253</v>
      </c>
      <c r="D146" s="273" t="s">
        <v>254</v>
      </c>
      <c r="E146" s="16" t="s">
        <v>255</v>
      </c>
      <c r="F146" s="274">
        <v>3.213</v>
      </c>
      <c r="G146" s="37"/>
      <c r="H146" s="43"/>
    </row>
    <row r="147" spans="1:8" s="2" customFormat="1" ht="16.8" customHeight="1">
      <c r="A147" s="37"/>
      <c r="B147" s="43"/>
      <c r="C147" s="273" t="s">
        <v>263</v>
      </c>
      <c r="D147" s="273" t="s">
        <v>264</v>
      </c>
      <c r="E147" s="16" t="s">
        <v>208</v>
      </c>
      <c r="F147" s="274">
        <v>0.621</v>
      </c>
      <c r="G147" s="37"/>
      <c r="H147" s="43"/>
    </row>
    <row r="148" spans="1:8" s="2" customFormat="1" ht="16.8" customHeight="1">
      <c r="A148" s="37"/>
      <c r="B148" s="43"/>
      <c r="C148" s="269" t="s">
        <v>122</v>
      </c>
      <c r="D148" s="270" t="s">
        <v>1</v>
      </c>
      <c r="E148" s="271" t="s">
        <v>1</v>
      </c>
      <c r="F148" s="272">
        <v>1</v>
      </c>
      <c r="G148" s="37"/>
      <c r="H148" s="43"/>
    </row>
    <row r="149" spans="1:8" s="2" customFormat="1" ht="16.8" customHeight="1">
      <c r="A149" s="37"/>
      <c r="B149" s="43"/>
      <c r="C149" s="273" t="s">
        <v>122</v>
      </c>
      <c r="D149" s="273" t="s">
        <v>84</v>
      </c>
      <c r="E149" s="16" t="s">
        <v>1</v>
      </c>
      <c r="F149" s="274">
        <v>1</v>
      </c>
      <c r="G149" s="37"/>
      <c r="H149" s="43"/>
    </row>
    <row r="150" spans="1:8" s="2" customFormat="1" ht="16.8" customHeight="1">
      <c r="A150" s="37"/>
      <c r="B150" s="43"/>
      <c r="C150" s="275" t="s">
        <v>484</v>
      </c>
      <c r="D150" s="37"/>
      <c r="E150" s="37"/>
      <c r="F150" s="37"/>
      <c r="G150" s="37"/>
      <c r="H150" s="43"/>
    </row>
    <row r="151" spans="1:8" s="2" customFormat="1" ht="16.8" customHeight="1">
      <c r="A151" s="37"/>
      <c r="B151" s="43"/>
      <c r="C151" s="273" t="s">
        <v>338</v>
      </c>
      <c r="D151" s="273" t="s">
        <v>339</v>
      </c>
      <c r="E151" s="16" t="s">
        <v>331</v>
      </c>
      <c r="F151" s="274">
        <v>1</v>
      </c>
      <c r="G151" s="37"/>
      <c r="H151" s="43"/>
    </row>
    <row r="152" spans="1:8" s="2" customFormat="1" ht="16.8" customHeight="1">
      <c r="A152" s="37"/>
      <c r="B152" s="43"/>
      <c r="C152" s="273" t="s">
        <v>350</v>
      </c>
      <c r="D152" s="273" t="s">
        <v>351</v>
      </c>
      <c r="E152" s="16" t="s">
        <v>331</v>
      </c>
      <c r="F152" s="274">
        <v>1</v>
      </c>
      <c r="G152" s="37"/>
      <c r="H152" s="43"/>
    </row>
    <row r="153" spans="1:8" s="2" customFormat="1" ht="16.8" customHeight="1">
      <c r="A153" s="37"/>
      <c r="B153" s="43"/>
      <c r="C153" s="273" t="s">
        <v>354</v>
      </c>
      <c r="D153" s="273" t="s">
        <v>355</v>
      </c>
      <c r="E153" s="16" t="s">
        <v>331</v>
      </c>
      <c r="F153" s="274">
        <v>1</v>
      </c>
      <c r="G153" s="37"/>
      <c r="H153" s="43"/>
    </row>
    <row r="154" spans="1:8" s="2" customFormat="1" ht="12">
      <c r="A154" s="37"/>
      <c r="B154" s="43"/>
      <c r="C154" s="273" t="s">
        <v>342</v>
      </c>
      <c r="D154" s="273" t="s">
        <v>343</v>
      </c>
      <c r="E154" s="16" t="s">
        <v>331</v>
      </c>
      <c r="F154" s="274">
        <v>1</v>
      </c>
      <c r="G154" s="37"/>
      <c r="H154" s="43"/>
    </row>
    <row r="155" spans="1:8" s="2" customFormat="1" ht="16.8" customHeight="1">
      <c r="A155" s="37"/>
      <c r="B155" s="43"/>
      <c r="C155" s="273" t="s">
        <v>346</v>
      </c>
      <c r="D155" s="273" t="s">
        <v>347</v>
      </c>
      <c r="E155" s="16" t="s">
        <v>331</v>
      </c>
      <c r="F155" s="274">
        <v>1</v>
      </c>
      <c r="G155" s="37"/>
      <c r="H155" s="43"/>
    </row>
    <row r="156" spans="1:8" s="2" customFormat="1" ht="16.8" customHeight="1">
      <c r="A156" s="37"/>
      <c r="B156" s="43"/>
      <c r="C156" s="269" t="s">
        <v>109</v>
      </c>
      <c r="D156" s="270" t="s">
        <v>1</v>
      </c>
      <c r="E156" s="271" t="s">
        <v>1</v>
      </c>
      <c r="F156" s="272">
        <v>1.071</v>
      </c>
      <c r="G156" s="37"/>
      <c r="H156" s="43"/>
    </row>
    <row r="157" spans="1:8" s="2" customFormat="1" ht="16.8" customHeight="1">
      <c r="A157" s="37"/>
      <c r="B157" s="43"/>
      <c r="C157" s="273" t="s">
        <v>109</v>
      </c>
      <c r="D157" s="273" t="s">
        <v>272</v>
      </c>
      <c r="E157" s="16" t="s">
        <v>1</v>
      </c>
      <c r="F157" s="274">
        <v>1.071</v>
      </c>
      <c r="G157" s="37"/>
      <c r="H157" s="43"/>
    </row>
    <row r="158" spans="1:8" s="2" customFormat="1" ht="16.8" customHeight="1">
      <c r="A158" s="37"/>
      <c r="B158" s="43"/>
      <c r="C158" s="275" t="s">
        <v>484</v>
      </c>
      <c r="D158" s="37"/>
      <c r="E158" s="37"/>
      <c r="F158" s="37"/>
      <c r="G158" s="37"/>
      <c r="H158" s="43"/>
    </row>
    <row r="159" spans="1:8" s="2" customFormat="1" ht="16.8" customHeight="1">
      <c r="A159" s="37"/>
      <c r="B159" s="43"/>
      <c r="C159" s="273" t="s">
        <v>269</v>
      </c>
      <c r="D159" s="273" t="s">
        <v>270</v>
      </c>
      <c r="E159" s="16" t="s">
        <v>208</v>
      </c>
      <c r="F159" s="274">
        <v>1.071</v>
      </c>
      <c r="G159" s="37"/>
      <c r="H159" s="43"/>
    </row>
    <row r="160" spans="1:8" s="2" customFormat="1" ht="16.8" customHeight="1">
      <c r="A160" s="37"/>
      <c r="B160" s="43"/>
      <c r="C160" s="273" t="s">
        <v>274</v>
      </c>
      <c r="D160" s="273" t="s">
        <v>275</v>
      </c>
      <c r="E160" s="16" t="s">
        <v>208</v>
      </c>
      <c r="F160" s="274">
        <v>1.071</v>
      </c>
      <c r="G160" s="37"/>
      <c r="H160" s="43"/>
    </row>
    <row r="161" spans="1:8" s="2" customFormat="1" ht="16.8" customHeight="1">
      <c r="A161" s="37"/>
      <c r="B161" s="43"/>
      <c r="C161" s="269" t="s">
        <v>98</v>
      </c>
      <c r="D161" s="270" t="s">
        <v>1</v>
      </c>
      <c r="E161" s="271" t="s">
        <v>1</v>
      </c>
      <c r="F161" s="272">
        <v>166.5</v>
      </c>
      <c r="G161" s="37"/>
      <c r="H161" s="43"/>
    </row>
    <row r="162" spans="1:8" s="2" customFormat="1" ht="16.8" customHeight="1">
      <c r="A162" s="37"/>
      <c r="B162" s="43"/>
      <c r="C162" s="273" t="s">
        <v>98</v>
      </c>
      <c r="D162" s="273" t="s">
        <v>210</v>
      </c>
      <c r="E162" s="16" t="s">
        <v>1</v>
      </c>
      <c r="F162" s="274">
        <v>166.5</v>
      </c>
      <c r="G162" s="37"/>
      <c r="H162" s="43"/>
    </row>
    <row r="163" spans="1:8" s="2" customFormat="1" ht="16.8" customHeight="1">
      <c r="A163" s="37"/>
      <c r="B163" s="43"/>
      <c r="C163" s="275" t="s">
        <v>484</v>
      </c>
      <c r="D163" s="37"/>
      <c r="E163" s="37"/>
      <c r="F163" s="37"/>
      <c r="G163" s="37"/>
      <c r="H163" s="43"/>
    </row>
    <row r="164" spans="1:8" s="2" customFormat="1" ht="12">
      <c r="A164" s="37"/>
      <c r="B164" s="43"/>
      <c r="C164" s="273" t="s">
        <v>206</v>
      </c>
      <c r="D164" s="273" t="s">
        <v>207</v>
      </c>
      <c r="E164" s="16" t="s">
        <v>208</v>
      </c>
      <c r="F164" s="274">
        <v>166.5</v>
      </c>
      <c r="G164" s="37"/>
      <c r="H164" s="43"/>
    </row>
    <row r="165" spans="1:8" s="2" customFormat="1" ht="12">
      <c r="A165" s="37"/>
      <c r="B165" s="43"/>
      <c r="C165" s="273" t="s">
        <v>221</v>
      </c>
      <c r="D165" s="273" t="s">
        <v>222</v>
      </c>
      <c r="E165" s="16" t="s">
        <v>208</v>
      </c>
      <c r="F165" s="274">
        <v>169.9</v>
      </c>
      <c r="G165" s="37"/>
      <c r="H165" s="43"/>
    </row>
    <row r="166" spans="1:8" s="2" customFormat="1" ht="16.8" customHeight="1">
      <c r="A166" s="37"/>
      <c r="B166" s="43"/>
      <c r="C166" s="269" t="s">
        <v>100</v>
      </c>
      <c r="D166" s="270" t="s">
        <v>1</v>
      </c>
      <c r="E166" s="271" t="s">
        <v>1</v>
      </c>
      <c r="F166" s="272">
        <v>1</v>
      </c>
      <c r="G166" s="37"/>
      <c r="H166" s="43"/>
    </row>
    <row r="167" spans="1:8" s="2" customFormat="1" ht="16.8" customHeight="1">
      <c r="A167" s="37"/>
      <c r="B167" s="43"/>
      <c r="C167" s="273" t="s">
        <v>100</v>
      </c>
      <c r="D167" s="273" t="s">
        <v>215</v>
      </c>
      <c r="E167" s="16" t="s">
        <v>1</v>
      </c>
      <c r="F167" s="274">
        <v>1</v>
      </c>
      <c r="G167" s="37"/>
      <c r="H167" s="43"/>
    </row>
    <row r="168" spans="1:8" s="2" customFormat="1" ht="16.8" customHeight="1">
      <c r="A168" s="37"/>
      <c r="B168" s="43"/>
      <c r="C168" s="275" t="s">
        <v>484</v>
      </c>
      <c r="D168" s="37"/>
      <c r="E168" s="37"/>
      <c r="F168" s="37"/>
      <c r="G168" s="37"/>
      <c r="H168" s="43"/>
    </row>
    <row r="169" spans="1:8" s="2" customFormat="1" ht="12">
      <c r="A169" s="37"/>
      <c r="B169" s="43"/>
      <c r="C169" s="273" t="s">
        <v>212</v>
      </c>
      <c r="D169" s="273" t="s">
        <v>213</v>
      </c>
      <c r="E169" s="16" t="s">
        <v>208</v>
      </c>
      <c r="F169" s="274">
        <v>1</v>
      </c>
      <c r="G169" s="37"/>
      <c r="H169" s="43"/>
    </row>
    <row r="170" spans="1:8" s="2" customFormat="1" ht="12">
      <c r="A170" s="37"/>
      <c r="B170" s="43"/>
      <c r="C170" s="273" t="s">
        <v>221</v>
      </c>
      <c r="D170" s="273" t="s">
        <v>222</v>
      </c>
      <c r="E170" s="16" t="s">
        <v>208</v>
      </c>
      <c r="F170" s="274">
        <v>169.9</v>
      </c>
      <c r="G170" s="37"/>
      <c r="H170" s="43"/>
    </row>
    <row r="171" spans="1:8" s="2" customFormat="1" ht="16.8" customHeight="1">
      <c r="A171" s="37"/>
      <c r="B171" s="43"/>
      <c r="C171" s="269" t="s">
        <v>133</v>
      </c>
      <c r="D171" s="270" t="s">
        <v>1</v>
      </c>
      <c r="E171" s="271" t="s">
        <v>1</v>
      </c>
      <c r="F171" s="272">
        <v>2</v>
      </c>
      <c r="G171" s="37"/>
      <c r="H171" s="43"/>
    </row>
    <row r="172" spans="1:8" s="2" customFormat="1" ht="16.8" customHeight="1">
      <c r="A172" s="37"/>
      <c r="B172" s="43"/>
      <c r="C172" s="273" t="s">
        <v>133</v>
      </c>
      <c r="D172" s="273" t="s">
        <v>88</v>
      </c>
      <c r="E172" s="16" t="s">
        <v>1</v>
      </c>
      <c r="F172" s="274">
        <v>2</v>
      </c>
      <c r="G172" s="37"/>
      <c r="H172" s="43"/>
    </row>
    <row r="173" spans="1:8" s="2" customFormat="1" ht="16.8" customHeight="1">
      <c r="A173" s="37"/>
      <c r="B173" s="43"/>
      <c r="C173" s="275" t="s">
        <v>484</v>
      </c>
      <c r="D173" s="37"/>
      <c r="E173" s="37"/>
      <c r="F173" s="37"/>
      <c r="G173" s="37"/>
      <c r="H173" s="43"/>
    </row>
    <row r="174" spans="1:8" s="2" customFormat="1" ht="16.8" customHeight="1">
      <c r="A174" s="37"/>
      <c r="B174" s="43"/>
      <c r="C174" s="273" t="s">
        <v>373</v>
      </c>
      <c r="D174" s="273" t="s">
        <v>374</v>
      </c>
      <c r="E174" s="16" t="s">
        <v>331</v>
      </c>
      <c r="F174" s="274">
        <v>2</v>
      </c>
      <c r="G174" s="37"/>
      <c r="H174" s="43"/>
    </row>
    <row r="175" spans="1:8" s="2" customFormat="1" ht="16.8" customHeight="1">
      <c r="A175" s="37"/>
      <c r="B175" s="43"/>
      <c r="C175" s="273" t="s">
        <v>377</v>
      </c>
      <c r="D175" s="273" t="s">
        <v>378</v>
      </c>
      <c r="E175" s="16" t="s">
        <v>331</v>
      </c>
      <c r="F175" s="274">
        <v>90</v>
      </c>
      <c r="G175" s="37"/>
      <c r="H175" s="43"/>
    </row>
    <row r="176" spans="1:8" s="2" customFormat="1" ht="16.8" customHeight="1">
      <c r="A176" s="37"/>
      <c r="B176" s="43"/>
      <c r="C176" s="269" t="s">
        <v>105</v>
      </c>
      <c r="D176" s="270" t="s">
        <v>1</v>
      </c>
      <c r="E176" s="271" t="s">
        <v>1</v>
      </c>
      <c r="F176" s="272">
        <v>4.62</v>
      </c>
      <c r="G176" s="37"/>
      <c r="H176" s="43"/>
    </row>
    <row r="177" spans="1:8" s="2" customFormat="1" ht="16.8" customHeight="1">
      <c r="A177" s="37"/>
      <c r="B177" s="43"/>
      <c r="C177" s="273" t="s">
        <v>105</v>
      </c>
      <c r="D177" s="273" t="s">
        <v>243</v>
      </c>
      <c r="E177" s="16" t="s">
        <v>1</v>
      </c>
      <c r="F177" s="274">
        <v>4.62</v>
      </c>
      <c r="G177" s="37"/>
      <c r="H177" s="43"/>
    </row>
    <row r="178" spans="1:8" s="2" customFormat="1" ht="16.8" customHeight="1">
      <c r="A178" s="37"/>
      <c r="B178" s="43"/>
      <c r="C178" s="275" t="s">
        <v>484</v>
      </c>
      <c r="D178" s="37"/>
      <c r="E178" s="37"/>
      <c r="F178" s="37"/>
      <c r="G178" s="37"/>
      <c r="H178" s="43"/>
    </row>
    <row r="179" spans="1:8" s="2" customFormat="1" ht="16.8" customHeight="1">
      <c r="A179" s="37"/>
      <c r="B179" s="43"/>
      <c r="C179" s="273" t="s">
        <v>240</v>
      </c>
      <c r="D179" s="273" t="s">
        <v>241</v>
      </c>
      <c r="E179" s="16" t="s">
        <v>208</v>
      </c>
      <c r="F179" s="274">
        <v>4.62</v>
      </c>
      <c r="G179" s="37"/>
      <c r="H179" s="43"/>
    </row>
    <row r="180" spans="1:8" s="2" customFormat="1" ht="12">
      <c r="A180" s="37"/>
      <c r="B180" s="43"/>
      <c r="C180" s="273" t="s">
        <v>221</v>
      </c>
      <c r="D180" s="273" t="s">
        <v>222</v>
      </c>
      <c r="E180" s="16" t="s">
        <v>208</v>
      </c>
      <c r="F180" s="274">
        <v>169.9</v>
      </c>
      <c r="G180" s="37"/>
      <c r="H180" s="43"/>
    </row>
    <row r="181" spans="1:8" s="2" customFormat="1" ht="16.8" customHeight="1">
      <c r="A181" s="37"/>
      <c r="B181" s="43"/>
      <c r="C181" s="269" t="s">
        <v>89</v>
      </c>
      <c r="D181" s="270" t="s">
        <v>1</v>
      </c>
      <c r="E181" s="271" t="s">
        <v>1</v>
      </c>
      <c r="F181" s="272">
        <v>32.5</v>
      </c>
      <c r="G181" s="37"/>
      <c r="H181" s="43"/>
    </row>
    <row r="182" spans="1:8" s="2" customFormat="1" ht="16.8" customHeight="1">
      <c r="A182" s="37"/>
      <c r="B182" s="43"/>
      <c r="C182" s="273" t="s">
        <v>89</v>
      </c>
      <c r="D182" s="273" t="s">
        <v>196</v>
      </c>
      <c r="E182" s="16" t="s">
        <v>1</v>
      </c>
      <c r="F182" s="274">
        <v>32.5</v>
      </c>
      <c r="G182" s="37"/>
      <c r="H182" s="43"/>
    </row>
    <row r="183" spans="1:8" s="2" customFormat="1" ht="16.8" customHeight="1">
      <c r="A183" s="37"/>
      <c r="B183" s="43"/>
      <c r="C183" s="275" t="s">
        <v>484</v>
      </c>
      <c r="D183" s="37"/>
      <c r="E183" s="37"/>
      <c r="F183" s="37"/>
      <c r="G183" s="37"/>
      <c r="H183" s="43"/>
    </row>
    <row r="184" spans="1:8" s="2" customFormat="1" ht="16.8" customHeight="1">
      <c r="A184" s="37"/>
      <c r="B184" s="43"/>
      <c r="C184" s="273" t="s">
        <v>193</v>
      </c>
      <c r="D184" s="273" t="s">
        <v>194</v>
      </c>
      <c r="E184" s="16" t="s">
        <v>185</v>
      </c>
      <c r="F184" s="274">
        <v>311.55</v>
      </c>
      <c r="G184" s="37"/>
      <c r="H184" s="43"/>
    </row>
    <row r="185" spans="1:8" s="2" customFormat="1" ht="16.8" customHeight="1">
      <c r="A185" s="37"/>
      <c r="B185" s="43"/>
      <c r="C185" s="273" t="s">
        <v>183</v>
      </c>
      <c r="D185" s="273" t="s">
        <v>184</v>
      </c>
      <c r="E185" s="16" t="s">
        <v>185</v>
      </c>
      <c r="F185" s="274">
        <v>32.5</v>
      </c>
      <c r="G185" s="37"/>
      <c r="H185" s="43"/>
    </row>
    <row r="186" spans="1:8" s="2" customFormat="1" ht="16.8" customHeight="1">
      <c r="A186" s="37"/>
      <c r="B186" s="43"/>
      <c r="C186" s="269" t="s">
        <v>86</v>
      </c>
      <c r="D186" s="270" t="s">
        <v>1</v>
      </c>
      <c r="E186" s="271" t="s">
        <v>1</v>
      </c>
      <c r="F186" s="272">
        <v>279.05</v>
      </c>
      <c r="G186" s="37"/>
      <c r="H186" s="43"/>
    </row>
    <row r="187" spans="1:8" s="2" customFormat="1" ht="16.8" customHeight="1">
      <c r="A187" s="37"/>
      <c r="B187" s="43"/>
      <c r="C187" s="273" t="s">
        <v>86</v>
      </c>
      <c r="D187" s="273" t="s">
        <v>87</v>
      </c>
      <c r="E187" s="16" t="s">
        <v>1</v>
      </c>
      <c r="F187" s="274">
        <v>279.05</v>
      </c>
      <c r="G187" s="37"/>
      <c r="H187" s="43"/>
    </row>
    <row r="188" spans="1:8" s="2" customFormat="1" ht="16.8" customHeight="1">
      <c r="A188" s="37"/>
      <c r="B188" s="43"/>
      <c r="C188" s="275" t="s">
        <v>484</v>
      </c>
      <c r="D188" s="37"/>
      <c r="E188" s="37"/>
      <c r="F188" s="37"/>
      <c r="G188" s="37"/>
      <c r="H188" s="43"/>
    </row>
    <row r="189" spans="1:8" s="2" customFormat="1" ht="16.8" customHeight="1">
      <c r="A189" s="37"/>
      <c r="B189" s="43"/>
      <c r="C189" s="273" t="s">
        <v>193</v>
      </c>
      <c r="D189" s="273" t="s">
        <v>194</v>
      </c>
      <c r="E189" s="16" t="s">
        <v>185</v>
      </c>
      <c r="F189" s="274">
        <v>311.55</v>
      </c>
      <c r="G189" s="37"/>
      <c r="H189" s="43"/>
    </row>
    <row r="190" spans="1:8" s="2" customFormat="1" ht="16.8" customHeight="1">
      <c r="A190" s="37"/>
      <c r="B190" s="43"/>
      <c r="C190" s="273" t="s">
        <v>190</v>
      </c>
      <c r="D190" s="273" t="s">
        <v>191</v>
      </c>
      <c r="E190" s="16" t="s">
        <v>185</v>
      </c>
      <c r="F190" s="274">
        <v>279.05</v>
      </c>
      <c r="G190" s="37"/>
      <c r="H190" s="43"/>
    </row>
    <row r="191" spans="1:8" s="2" customFormat="1" ht="16.8" customHeight="1">
      <c r="A191" s="37"/>
      <c r="B191" s="43"/>
      <c r="C191" s="273" t="s">
        <v>289</v>
      </c>
      <c r="D191" s="273" t="s">
        <v>290</v>
      </c>
      <c r="E191" s="16" t="s">
        <v>185</v>
      </c>
      <c r="F191" s="274">
        <v>279.05</v>
      </c>
      <c r="G191" s="37"/>
      <c r="H191" s="43"/>
    </row>
    <row r="192" spans="1:8" s="2" customFormat="1" ht="16.8" customHeight="1">
      <c r="A192" s="37"/>
      <c r="B192" s="43"/>
      <c r="C192" s="269" t="s">
        <v>140</v>
      </c>
      <c r="D192" s="270" t="s">
        <v>1</v>
      </c>
      <c r="E192" s="271" t="s">
        <v>1</v>
      </c>
      <c r="F192" s="272">
        <v>46.6</v>
      </c>
      <c r="G192" s="37"/>
      <c r="H192" s="43"/>
    </row>
    <row r="193" spans="1:8" s="2" customFormat="1" ht="16.8" customHeight="1">
      <c r="A193" s="37"/>
      <c r="B193" s="43"/>
      <c r="C193" s="273" t="s">
        <v>140</v>
      </c>
      <c r="D193" s="273" t="s">
        <v>141</v>
      </c>
      <c r="E193" s="16" t="s">
        <v>1</v>
      </c>
      <c r="F193" s="274">
        <v>46.6</v>
      </c>
      <c r="G193" s="37"/>
      <c r="H193" s="43"/>
    </row>
    <row r="194" spans="1:8" s="2" customFormat="1" ht="16.8" customHeight="1">
      <c r="A194" s="37"/>
      <c r="B194" s="43"/>
      <c r="C194" s="275" t="s">
        <v>484</v>
      </c>
      <c r="D194" s="37"/>
      <c r="E194" s="37"/>
      <c r="F194" s="37"/>
      <c r="G194" s="37"/>
      <c r="H194" s="43"/>
    </row>
    <row r="195" spans="1:8" s="2" customFormat="1" ht="16.8" customHeight="1">
      <c r="A195" s="37"/>
      <c r="B195" s="43"/>
      <c r="C195" s="273" t="s">
        <v>419</v>
      </c>
      <c r="D195" s="273" t="s">
        <v>420</v>
      </c>
      <c r="E195" s="16" t="s">
        <v>322</v>
      </c>
      <c r="F195" s="274">
        <v>46.6</v>
      </c>
      <c r="G195" s="37"/>
      <c r="H195" s="43"/>
    </row>
    <row r="196" spans="1:8" s="2" customFormat="1" ht="16.8" customHeight="1">
      <c r="A196" s="37"/>
      <c r="B196" s="43"/>
      <c r="C196" s="273" t="s">
        <v>284</v>
      </c>
      <c r="D196" s="273" t="s">
        <v>285</v>
      </c>
      <c r="E196" s="16" t="s">
        <v>185</v>
      </c>
      <c r="F196" s="274">
        <v>37.28</v>
      </c>
      <c r="G196" s="37"/>
      <c r="H196" s="43"/>
    </row>
    <row r="197" spans="1:8" s="2" customFormat="1" ht="16.8" customHeight="1">
      <c r="A197" s="37"/>
      <c r="B197" s="43"/>
      <c r="C197" s="273" t="s">
        <v>423</v>
      </c>
      <c r="D197" s="273" t="s">
        <v>424</v>
      </c>
      <c r="E197" s="16" t="s">
        <v>331</v>
      </c>
      <c r="F197" s="274">
        <v>143.994</v>
      </c>
      <c r="G197" s="37"/>
      <c r="H197" s="43"/>
    </row>
    <row r="198" spans="1:8" s="2" customFormat="1" ht="7.4" customHeight="1">
      <c r="A198" s="37"/>
      <c r="B198" s="165"/>
      <c r="C198" s="166"/>
      <c r="D198" s="166"/>
      <c r="E198" s="166"/>
      <c r="F198" s="166"/>
      <c r="G198" s="166"/>
      <c r="H198" s="43"/>
    </row>
    <row r="199" spans="1:8" s="2" customFormat="1" ht="12">
      <c r="A199" s="37"/>
      <c r="B199" s="37"/>
      <c r="C199" s="37"/>
      <c r="D199" s="37"/>
      <c r="E199" s="37"/>
      <c r="F199" s="37"/>
      <c r="G199" s="37"/>
      <c r="H199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2021-03-31T12:41:57Z</dcterms:created>
  <dcterms:modified xsi:type="dcterms:W3CDTF">2021-03-31T12:42:02Z</dcterms:modified>
  <cp:category/>
  <cp:version/>
  <cp:contentType/>
  <cp:contentStatus/>
</cp:coreProperties>
</file>