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dopravní část" sheetId="2" r:id="rId2"/>
    <sheet name="02 - odvodnění" sheetId="3" r:id="rId3"/>
    <sheet name="03 - veřejné osvětlení" sheetId="4" r:id="rId4"/>
    <sheet name="04 - vedlejší náklady" sheetId="5" r:id="rId5"/>
    <sheet name="05 - vegetační úpravy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dopravní část'!$C$129:$K$328</definedName>
    <definedName name="_xlnm.Print_Area" localSheetId="1">'01 - dopravní část'!$C$4:$J$76,'01 - dopravní část'!$C$82:$J$111,'01 - dopravní část'!$C$117:$K$328</definedName>
    <definedName name="_xlnm.Print_Titles" localSheetId="1">'01 - dopravní část'!$129:$129</definedName>
    <definedName name="_xlnm._FilterDatabase" localSheetId="2" hidden="1">'02 - odvodnění'!$C$125:$K$297</definedName>
    <definedName name="_xlnm.Print_Area" localSheetId="2">'02 - odvodnění'!$C$4:$J$76,'02 - odvodnění'!$C$82:$J$107,'02 - odvodnění'!$C$113:$K$297</definedName>
    <definedName name="_xlnm.Print_Titles" localSheetId="2">'02 - odvodnění'!$125:$125</definedName>
    <definedName name="_xlnm._FilterDatabase" localSheetId="3" hidden="1">'03 - veřejné osvětlení'!$C$117:$K$121</definedName>
    <definedName name="_xlnm.Print_Area" localSheetId="3">'03 - veřejné osvětlení'!$C$4:$J$76,'03 - veřejné osvětlení'!$C$82:$J$99,'03 - veřejné osvětlení'!$C$105:$K$121</definedName>
    <definedName name="_xlnm.Print_Titles" localSheetId="3">'03 - veřejné osvětlení'!$117:$117</definedName>
    <definedName name="_xlnm._FilterDatabase" localSheetId="4" hidden="1">'04 - vedlejší náklady'!$C$116:$K$130</definedName>
    <definedName name="_xlnm.Print_Area" localSheetId="4">'04 - vedlejší náklady'!$C$4:$J$76,'04 - vedlejší náklady'!$C$82:$J$98,'04 - vedlejší náklady'!$C$104:$K$130</definedName>
    <definedName name="_xlnm.Print_Titles" localSheetId="4">'04 - vedlejší náklady'!$116:$116</definedName>
    <definedName name="_xlnm._FilterDatabase" localSheetId="5" hidden="1">'05 - vegetační úpravy'!$C$116:$K$119</definedName>
    <definedName name="_xlnm.Print_Area" localSheetId="5">'05 - vegetační úpravy'!$C$4:$J$76,'05 - vegetační úpravy'!$C$82:$J$98,'05 - vegetační úpravy'!$C$104:$K$119</definedName>
    <definedName name="_xlnm.Print_Titles" localSheetId="5">'05 - vegetační úpravy'!$116:$116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19"/>
  <c r="BH119"/>
  <c r="BG119"/>
  <c r="BF119"/>
  <c r="T119"/>
  <c r="T118"/>
  <c r="T117"/>
  <c r="R119"/>
  <c r="R118"/>
  <c r="R117"/>
  <c r="P119"/>
  <c r="P118"/>
  <c r="P117"/>
  <c i="1" r="AU99"/>
  <c i="6"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5" r="J37"/>
  <c r="J36"/>
  <c i="1" r="AY98"/>
  <c i="5" r="J35"/>
  <c i="1" r="AX98"/>
  <c i="5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2" r="J37"/>
  <c r="J36"/>
  <c i="1" r="AY95"/>
  <c i="2" r="J35"/>
  <c i="1" r="AX95"/>
  <c i="2" r="BI328"/>
  <c r="BH328"/>
  <c r="BG328"/>
  <c r="BF328"/>
  <c r="T328"/>
  <c r="R328"/>
  <c r="P328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3"/>
  <c r="BH313"/>
  <c r="BG313"/>
  <c r="BF313"/>
  <c r="T313"/>
  <c r="R313"/>
  <c r="P313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67"/>
  <c r="BH267"/>
  <c r="BG267"/>
  <c r="BF267"/>
  <c r="T267"/>
  <c r="T266"/>
  <c r="R267"/>
  <c r="R266"/>
  <c r="P267"/>
  <c r="P266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6" r="BK119"/>
  <c r="J119"/>
  <c i="5" r="J130"/>
  <c r="BK129"/>
  <c r="BK128"/>
  <c r="J127"/>
  <c r="J126"/>
  <c r="J125"/>
  <c r="BK124"/>
  <c r="BK122"/>
  <c r="J121"/>
  <c r="BK120"/>
  <c r="J119"/>
  <c i="4" r="BK121"/>
  <c i="3" r="BK291"/>
  <c r="J287"/>
  <c r="J281"/>
  <c r="J280"/>
  <c r="J279"/>
  <c r="J277"/>
  <c r="BK276"/>
  <c r="J274"/>
  <c r="J266"/>
  <c r="BK263"/>
  <c r="J262"/>
  <c r="BK258"/>
  <c r="BK257"/>
  <c r="J256"/>
  <c r="J253"/>
  <c r="J252"/>
  <c r="BK247"/>
  <c r="J243"/>
  <c r="BK235"/>
  <c r="J233"/>
  <c r="BK232"/>
  <c r="J231"/>
  <c r="J230"/>
  <c r="J227"/>
  <c r="BK224"/>
  <c r="BK220"/>
  <c r="BK213"/>
  <c r="BK210"/>
  <c r="BK203"/>
  <c r="J191"/>
  <c r="J188"/>
  <c r="J185"/>
  <c r="J182"/>
  <c r="J174"/>
  <c r="BK171"/>
  <c r="J166"/>
  <c r="BK163"/>
  <c r="BK157"/>
  <c r="BK154"/>
  <c r="BK136"/>
  <c r="J134"/>
  <c r="J133"/>
  <c r="BK129"/>
  <c i="2" r="BK327"/>
  <c r="BK323"/>
  <c r="J320"/>
  <c r="BK316"/>
  <c r="J313"/>
  <c r="BK304"/>
  <c r="BK297"/>
  <c r="BK295"/>
  <c r="BK293"/>
  <c r="J291"/>
  <c r="J288"/>
  <c r="BK287"/>
  <c r="J286"/>
  <c r="J284"/>
  <c r="BK281"/>
  <c r="J279"/>
  <c r="BK276"/>
  <c r="J273"/>
  <c r="J272"/>
  <c r="BK267"/>
  <c r="J262"/>
  <c r="J258"/>
  <c r="J254"/>
  <c r="BK245"/>
  <c r="J242"/>
  <c r="J237"/>
  <c r="BK233"/>
  <c r="BK221"/>
  <c r="BK217"/>
  <c r="J213"/>
  <c r="BK204"/>
  <c r="BK202"/>
  <c r="BK198"/>
  <c r="J196"/>
  <c r="J190"/>
  <c r="J173"/>
  <c r="BK170"/>
  <c r="J167"/>
  <c r="BK158"/>
  <c r="J140"/>
  <c r="BK133"/>
  <c i="5" r="BK130"/>
  <c r="J129"/>
  <c r="J128"/>
  <c r="BK127"/>
  <c r="BK126"/>
  <c r="BK125"/>
  <c r="J124"/>
  <c r="J123"/>
  <c r="BK121"/>
  <c r="J120"/>
  <c r="BK119"/>
  <c i="4" r="J121"/>
  <c i="3" r="BK297"/>
  <c r="BK296"/>
  <c r="J294"/>
  <c r="J291"/>
  <c r="BK286"/>
  <c r="BK279"/>
  <c r="BK278"/>
  <c r="J276"/>
  <c r="BK275"/>
  <c r="BK274"/>
  <c r="J273"/>
  <c r="BK272"/>
  <c r="J271"/>
  <c r="BK268"/>
  <c r="BK266"/>
  <c r="BK262"/>
  <c r="BK256"/>
  <c r="BK252"/>
  <c r="J247"/>
  <c r="BK243"/>
  <c r="BK239"/>
  <c r="BK233"/>
  <c r="J232"/>
  <c r="BK230"/>
  <c r="BK227"/>
  <c r="J217"/>
  <c r="BK216"/>
  <c r="J213"/>
  <c r="J210"/>
  <c r="J206"/>
  <c r="J203"/>
  <c r="J200"/>
  <c r="J193"/>
  <c r="BK188"/>
  <c r="J186"/>
  <c r="BK185"/>
  <c r="BK174"/>
  <c r="J171"/>
  <c r="BK166"/>
  <c r="J165"/>
  <c r="J163"/>
  <c r="BK160"/>
  <c r="J160"/>
  <c r="J157"/>
  <c r="J154"/>
  <c r="J151"/>
  <c r="BK138"/>
  <c r="J136"/>
  <c r="BK131"/>
  <c r="J129"/>
  <c i="2" r="BK328"/>
  <c r="J314"/>
  <c r="BK313"/>
  <c r="J305"/>
  <c r="J304"/>
  <c r="J300"/>
  <c r="J297"/>
  <c r="BK291"/>
  <c r="J290"/>
  <c r="BK289"/>
  <c r="BK288"/>
  <c r="J287"/>
  <c r="BK286"/>
  <c r="J285"/>
  <c r="BK284"/>
  <c r="J281"/>
  <c r="BK279"/>
  <c r="BK272"/>
  <c r="J267"/>
  <c r="BK265"/>
  <c r="BK262"/>
  <c r="J251"/>
  <c r="BK248"/>
  <c r="J245"/>
  <c r="J230"/>
  <c r="BK227"/>
  <c r="BK224"/>
  <c r="J221"/>
  <c r="J198"/>
  <c r="BK196"/>
  <c r="J193"/>
  <c r="J187"/>
  <c r="J184"/>
  <c r="BK181"/>
  <c r="J178"/>
  <c r="BK176"/>
  <c r="BK165"/>
  <c r="J164"/>
  <c r="J154"/>
  <c r="J148"/>
  <c r="BK145"/>
  <c r="J142"/>
  <c i="1" r="AS94"/>
  <c i="5" r="BK123"/>
  <c r="J122"/>
  <c i="3" r="J297"/>
  <c r="J296"/>
  <c r="BK294"/>
  <c r="BK287"/>
  <c r="J286"/>
  <c r="BK281"/>
  <c r="BK280"/>
  <c r="J278"/>
  <c r="BK277"/>
  <c r="J275"/>
  <c r="BK273"/>
  <c r="J272"/>
  <c r="BK271"/>
  <c r="J268"/>
  <c r="J263"/>
  <c r="J258"/>
  <c r="J257"/>
  <c r="BK253"/>
  <c r="J239"/>
  <c r="J235"/>
  <c r="BK231"/>
  <c r="J224"/>
  <c r="J220"/>
  <c r="BK217"/>
  <c r="J216"/>
  <c r="BK206"/>
  <c r="BK200"/>
  <c r="BK193"/>
  <c r="BK191"/>
  <c r="BK186"/>
  <c r="BK182"/>
  <c r="BK165"/>
  <c r="BK151"/>
  <c r="J138"/>
  <c r="BK134"/>
  <c r="BK133"/>
  <c r="J131"/>
  <c i="2" r="J328"/>
  <c r="J327"/>
  <c r="J316"/>
  <c r="BK314"/>
  <c r="BK302"/>
  <c r="BK298"/>
  <c r="J295"/>
  <c r="J293"/>
  <c r="BK290"/>
  <c r="J289"/>
  <c r="J276"/>
  <c r="BK273"/>
  <c r="J265"/>
  <c r="BK261"/>
  <c r="BK258"/>
  <c r="BK254"/>
  <c r="J248"/>
  <c r="BK242"/>
  <c r="BK237"/>
  <c r="J224"/>
  <c r="J217"/>
  <c r="J210"/>
  <c r="J207"/>
  <c r="J204"/>
  <c r="BK190"/>
  <c r="BK187"/>
  <c r="BK173"/>
  <c r="BK167"/>
  <c r="J165"/>
  <c r="BK164"/>
  <c r="BK154"/>
  <c r="J150"/>
  <c r="BK148"/>
  <c r="BK140"/>
  <c r="J133"/>
  <c r="J323"/>
  <c r="BK320"/>
  <c r="BK305"/>
  <c r="J302"/>
  <c r="BK300"/>
  <c r="J298"/>
  <c r="BK285"/>
  <c r="J261"/>
  <c r="BK251"/>
  <c r="J233"/>
  <c r="BK230"/>
  <c r="J227"/>
  <c r="BK213"/>
  <c r="BK210"/>
  <c r="BK207"/>
  <c r="J202"/>
  <c r="BK193"/>
  <c r="BK184"/>
  <c r="J181"/>
  <c r="BK178"/>
  <c r="J176"/>
  <c r="J170"/>
  <c r="J158"/>
  <c r="BK150"/>
  <c r="J145"/>
  <c r="BK142"/>
  <c i="6" r="F36"/>
  <c i="1" r="BC99"/>
  <c i="4" r="J34"/>
  <c i="1" r="AW97"/>
  <c i="6" r="F37"/>
  <c i="1" r="BD99"/>
  <c i="6" r="J34"/>
  <c i="1" r="AW99"/>
  <c i="4" r="F37"/>
  <c i="1" r="BD97"/>
  <c i="6" r="F35"/>
  <c i="1" r="BB99"/>
  <c i="4" r="F35"/>
  <c i="1" r="BB97"/>
  <c i="4" r="F36"/>
  <c i="1" r="BC97"/>
  <c i="2" l="1" r="BK271"/>
  <c r="J271"/>
  <c r="J107"/>
  <c r="T132"/>
  <c r="P183"/>
  <c r="R203"/>
  <c r="P220"/>
  <c r="BK241"/>
  <c r="J241"/>
  <c r="J104"/>
  <c r="R241"/>
  <c r="P257"/>
  <c r="T271"/>
  <c r="T280"/>
  <c r="P319"/>
  <c i="3" r="R128"/>
  <c r="P199"/>
  <c r="BK223"/>
  <c r="J223"/>
  <c r="J101"/>
  <c r="R223"/>
  <c r="P234"/>
  <c r="P251"/>
  <c i="2" r="P132"/>
  <c r="BK183"/>
  <c r="J183"/>
  <c r="J99"/>
  <c r="R183"/>
  <c r="P203"/>
  <c r="BK220"/>
  <c r="J220"/>
  <c r="J103"/>
  <c r="T220"/>
  <c r="T241"/>
  <c r="R257"/>
  <c r="P271"/>
  <c r="R271"/>
  <c r="R280"/>
  <c r="BK319"/>
  <c r="J319"/>
  <c r="J110"/>
  <c r="R319"/>
  <c i="3" r="BK128"/>
  <c r="J128"/>
  <c r="J98"/>
  <c r="T128"/>
  <c r="R199"/>
  <c r="T223"/>
  <c r="R234"/>
  <c r="BK251"/>
  <c r="J251"/>
  <c r="J103"/>
  <c r="T251"/>
  <c r="P267"/>
  <c r="T267"/>
  <c r="P290"/>
  <c r="R290"/>
  <c r="BK295"/>
  <c r="J295"/>
  <c r="J106"/>
  <c r="R295"/>
  <c i="2" r="BK132"/>
  <c r="R132"/>
  <c r="T183"/>
  <c r="BK203"/>
  <c r="J203"/>
  <c r="J102"/>
  <c r="T203"/>
  <c r="R220"/>
  <c r="P241"/>
  <c r="BK257"/>
  <c r="J257"/>
  <c r="J105"/>
  <c r="T257"/>
  <c r="BK280"/>
  <c r="J280"/>
  <c r="J108"/>
  <c r="P280"/>
  <c r="T319"/>
  <c i="3" r="P128"/>
  <c r="BK199"/>
  <c r="J199"/>
  <c r="J99"/>
  <c r="T199"/>
  <c r="P223"/>
  <c r="BK234"/>
  <c r="J234"/>
  <c r="J102"/>
  <c r="T234"/>
  <c r="R251"/>
  <c r="BK267"/>
  <c r="J267"/>
  <c r="J104"/>
  <c r="R267"/>
  <c r="BK290"/>
  <c r="J290"/>
  <c r="J105"/>
  <c r="T290"/>
  <c r="P295"/>
  <c r="T295"/>
  <c i="5" r="BK118"/>
  <c r="J118"/>
  <c r="J97"/>
  <c r="P118"/>
  <c r="P117"/>
  <c i="1" r="AU98"/>
  <c i="5" r="R118"/>
  <c r="R117"/>
  <c r="T118"/>
  <c r="T117"/>
  <c i="2" r="J89"/>
  <c r="BE133"/>
  <c r="BE154"/>
  <c r="BE158"/>
  <c r="BE187"/>
  <c r="BE196"/>
  <c r="BE217"/>
  <c r="BE221"/>
  <c r="BE237"/>
  <c r="BE245"/>
  <c r="BE254"/>
  <c r="BE262"/>
  <c r="BE265"/>
  <c r="BE272"/>
  <c r="BE276"/>
  <c r="BE284"/>
  <c r="BE286"/>
  <c r="BE287"/>
  <c r="BE293"/>
  <c r="BE295"/>
  <c r="BE302"/>
  <c r="BE313"/>
  <c r="E85"/>
  <c r="BE170"/>
  <c r="BE176"/>
  <c r="BE178"/>
  <c r="BE193"/>
  <c r="BE213"/>
  <c r="BE267"/>
  <c r="BE279"/>
  <c r="BE281"/>
  <c r="BE285"/>
  <c r="BE288"/>
  <c r="BE304"/>
  <c r="BE305"/>
  <c r="BK197"/>
  <c r="J197"/>
  <c r="J100"/>
  <c r="BK201"/>
  <c r="J201"/>
  <c r="J101"/>
  <c r="BK266"/>
  <c r="J266"/>
  <c r="J106"/>
  <c i="3" r="BE129"/>
  <c r="BE163"/>
  <c r="BE182"/>
  <c r="BE213"/>
  <c r="BE216"/>
  <c r="BE220"/>
  <c r="BE227"/>
  <c r="BE230"/>
  <c r="BE247"/>
  <c r="BE252"/>
  <c r="BE257"/>
  <c r="BE262"/>
  <c r="BE266"/>
  <c r="BE271"/>
  <c r="BE272"/>
  <c r="BE274"/>
  <c r="BE276"/>
  <c r="BE279"/>
  <c r="BK219"/>
  <c r="J219"/>
  <c r="J100"/>
  <c i="2" r="BE148"/>
  <c r="BE165"/>
  <c r="BE167"/>
  <c r="BE190"/>
  <c r="BE198"/>
  <c r="BE202"/>
  <c r="BE204"/>
  <c r="BE207"/>
  <c r="BE210"/>
  <c r="BE230"/>
  <c r="BE233"/>
  <c r="BE273"/>
  <c r="BE290"/>
  <c r="BE291"/>
  <c r="BE297"/>
  <c r="BE300"/>
  <c r="BE314"/>
  <c r="BE316"/>
  <c r="BE320"/>
  <c r="BE327"/>
  <c r="BE328"/>
  <c i="3" r="E85"/>
  <c r="F123"/>
  <c r="BE133"/>
  <c r="BE134"/>
  <c r="BE138"/>
  <c r="BE154"/>
  <c r="BE160"/>
  <c r="BE165"/>
  <c r="BE171"/>
  <c r="BE174"/>
  <c r="BE188"/>
  <c r="BE191"/>
  <c r="BE203"/>
  <c r="BE210"/>
  <c r="BE224"/>
  <c r="BE231"/>
  <c r="BE235"/>
  <c r="BE253"/>
  <c r="BE258"/>
  <c r="BE273"/>
  <c r="BE277"/>
  <c r="BE281"/>
  <c r="BE287"/>
  <c r="BE296"/>
  <c r="BE297"/>
  <c i="4" r="E85"/>
  <c r="J89"/>
  <c r="F92"/>
  <c r="BE121"/>
  <c r="BK120"/>
  <c r="J120"/>
  <c r="J98"/>
  <c i="5" r="E85"/>
  <c r="J89"/>
  <c r="F92"/>
  <c r="BE122"/>
  <c r="BE124"/>
  <c r="BE125"/>
  <c r="BE126"/>
  <c i="2" r="F92"/>
  <c r="BE140"/>
  <c r="BE142"/>
  <c r="BE145"/>
  <c r="BE150"/>
  <c r="BE164"/>
  <c r="BE173"/>
  <c r="BE181"/>
  <c r="BE184"/>
  <c r="BE224"/>
  <c r="BE227"/>
  <c r="BE242"/>
  <c r="BE248"/>
  <c r="BE251"/>
  <c r="BE258"/>
  <c r="BE261"/>
  <c r="BE289"/>
  <c r="BE298"/>
  <c r="BE323"/>
  <c r="BK315"/>
  <c r="J315"/>
  <c r="J109"/>
  <c i="3" r="J89"/>
  <c r="BE131"/>
  <c r="BE136"/>
  <c r="BE151"/>
  <c r="BE157"/>
  <c r="BE166"/>
  <c r="BE185"/>
  <c r="BE186"/>
  <c r="BE193"/>
  <c r="BE200"/>
  <c r="BE206"/>
  <c r="BE217"/>
  <c r="BE232"/>
  <c r="BE233"/>
  <c r="BE239"/>
  <c r="BE243"/>
  <c r="BE256"/>
  <c r="BE263"/>
  <c r="BE268"/>
  <c r="BE275"/>
  <c r="BE278"/>
  <c r="BE280"/>
  <c r="BE286"/>
  <c r="BE291"/>
  <c r="BE294"/>
  <c i="5" r="BE119"/>
  <c r="BE120"/>
  <c r="BE121"/>
  <c r="BE123"/>
  <c r="BE127"/>
  <c r="BE128"/>
  <c r="BE129"/>
  <c r="BE130"/>
  <c i="6" r="E85"/>
  <c r="J89"/>
  <c r="F92"/>
  <c r="BE119"/>
  <c r="BK118"/>
  <c r="J118"/>
  <c r="J97"/>
  <c i="2" r="F35"/>
  <c i="1" r="BB95"/>
  <c i="3" r="F34"/>
  <c i="1" r="BA96"/>
  <c i="2" r="F36"/>
  <c i="1" r="BC95"/>
  <c i="3" r="F37"/>
  <c i="1" r="BD96"/>
  <c i="5" r="F36"/>
  <c i="1" r="BC98"/>
  <c i="4" r="F34"/>
  <c i="1" r="BA97"/>
  <c i="6" r="F34"/>
  <c i="1" r="BA99"/>
  <c i="2" r="F34"/>
  <c i="1" r="BA95"/>
  <c i="2" r="F37"/>
  <c i="1" r="BD95"/>
  <c i="5" r="F37"/>
  <c i="1" r="BD98"/>
  <c i="5" r="F35"/>
  <c i="1" r="BB98"/>
  <c i="2" r="J34"/>
  <c i="1" r="AW95"/>
  <c i="3" r="F36"/>
  <c i="1" r="BC96"/>
  <c i="5" r="F34"/>
  <c i="1" r="BA98"/>
  <c i="6" r="J33"/>
  <c i="1" r="AV99"/>
  <c r="AT99"/>
  <c i="3" r="F35"/>
  <c i="1" r="BB96"/>
  <c i="3" r="J34"/>
  <c i="1" r="AW96"/>
  <c i="5" r="J34"/>
  <c i="1" r="AW98"/>
  <c i="4" r="F33"/>
  <c i="1" r="AZ97"/>
  <c i="2" l="1" r="R131"/>
  <c r="R130"/>
  <c i="3" r="T127"/>
  <c r="T126"/>
  <c r="P127"/>
  <c r="P126"/>
  <c i="1" r="AU96"/>
  <c i="2" r="BK131"/>
  <c r="J131"/>
  <c r="J97"/>
  <c r="T131"/>
  <c r="T130"/>
  <c i="3" r="R127"/>
  <c r="R126"/>
  <c i="2" r="P131"/>
  <c r="P130"/>
  <c i="1" r="AU95"/>
  <c i="2" r="J132"/>
  <c r="J98"/>
  <c i="3" r="BK127"/>
  <c r="J127"/>
  <c r="J97"/>
  <c i="4" r="BK119"/>
  <c r="J119"/>
  <c r="J97"/>
  <c i="5" r="BK117"/>
  <c r="J117"/>
  <c i="6" r="BK117"/>
  <c r="J117"/>
  <c r="J96"/>
  <c i="2" r="F33"/>
  <c i="1" r="AZ95"/>
  <c i="6" r="F33"/>
  <c i="1" r="AZ99"/>
  <c r="BB94"/>
  <c r="W31"/>
  <c i="2" r="J33"/>
  <c i="1" r="AV95"/>
  <c r="AT95"/>
  <c i="4" r="J33"/>
  <c i="1" r="AV97"/>
  <c r="AT97"/>
  <c r="BC94"/>
  <c r="W32"/>
  <c i="3" r="J33"/>
  <c i="1" r="AV96"/>
  <c r="AT96"/>
  <c i="5" r="J33"/>
  <c i="1" r="AV98"/>
  <c r="AT98"/>
  <c i="5" r="J30"/>
  <c i="1" r="AG98"/>
  <c r="AN98"/>
  <c r="BD94"/>
  <c r="W33"/>
  <c r="BA94"/>
  <c r="W30"/>
  <c i="3" r="F33"/>
  <c i="1" r="AZ96"/>
  <c i="5" r="F33"/>
  <c i="1" r="AZ98"/>
  <c i="5" l="1" r="J39"/>
  <c i="2" r="BK130"/>
  <c r="J130"/>
  <c r="J96"/>
  <c i="3" r="BK126"/>
  <c r="J126"/>
  <c r="J96"/>
  <c i="4" r="BK118"/>
  <c r="J118"/>
  <c r="J96"/>
  <c i="5" r="J96"/>
  <c i="1" r="AU94"/>
  <c r="AX94"/>
  <c r="AY94"/>
  <c r="AW94"/>
  <c r="AK30"/>
  <c r="AZ94"/>
  <c r="W29"/>
  <c i="6" r="J30"/>
  <c i="1" r="AG99"/>
  <c r="AN99"/>
  <c i="6" l="1" r="J39"/>
  <c i="1" r="AV94"/>
  <c r="AK29"/>
  <c i="2" r="J30"/>
  <c i="1" r="AG95"/>
  <c r="AN95"/>
  <c i="3" r="J30"/>
  <c i="1" r="AG96"/>
  <c r="AN96"/>
  <c i="4" r="J30"/>
  <c i="1" r="AG97"/>
  <c r="AN97"/>
  <c i="2" l="1" r="J39"/>
  <c i="3" r="J39"/>
  <c i="4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<sst xmlns="http://schemas.openxmlformats.org/spreadsheetml/2006/main">
  <si>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</si>
  <si>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</si>
  <si>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</si>
  <si>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</si>
  <si>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{ad561e08-8879-47ad-91c1-b22b59d5bfcc}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</si>
  <si>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</si>
  <si>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</si>
  <si>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</si>
  <si>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</si>
  <si>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</si>
  <si>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</si>
  <si>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</si>
  <si>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</si>
  <si>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SONA6395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</si>
  <si>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</si>
  <si>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</si>
  <si>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Jáchymovská ulice - řešení dopravy v klidu (úsek Hlavní - Tesco)</t>
  </si>
  <si>
    <t>KSO:</t>
  </si>
  <si>
    <t>CC-CZ:</t>
  </si>
  <si>
    <t>Místo:</t>
  </si>
  <si>
    <t xml:space="preserve"> </t>
  </si>
  <si>
    <t>Datum:</t>
  </si>
  <si>
    <t>11. 2. 2019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</si>
  <si>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</si>
  <si>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</si>
  <si>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</si>
  <si>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</si>
  <si>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</si>
  <si>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</si>
  <si>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</si>
  <si>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BPO s.r.o.Ostrov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</si>
  <si>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</si>
  <si>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</si>
  <si>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</si>
  <si>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</si>
  <si>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</si>
  <si>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</si>
  <si>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</si>
  <si>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</si>
  <si>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</si>
  <si>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</si>
  <si>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</si>
  <si>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</si>
  <si>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</si>
  <si>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</si>
  <si>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</si>
  <si>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</si>
  <si>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</si>
  <si>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</si>
  <si>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</si>
  <si>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</si>
  <si>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</si>
  <si>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</si>
  <si>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</si>
  <si>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</si>
  <si>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</si>
  <si>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</si>
  <si>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</si>
  <si>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</si>
  <si>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</si>
  <si>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</si>
  <si>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</si>
  <si>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</si>
  <si>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</si>
  <si>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</si>
  <si>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</si>
  <si>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</si>
  <si>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</si>
  <si>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</si>
  <si>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</si>
  <si>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</si>
  <si>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</si>
  <si>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</si>
  <si>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</si>
  <si>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</si>
  <si>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</si>
  <si>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</si>
  <si>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</si>
  <si>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</si>
  <si>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</si>
  <si>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</si>
  <si>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část</t>
  </si>
  <si>
    <t>STA</t>
  </si>
  <si>
    <t>1</t>
  </si>
  <si>
    <t>{5fc05487-b443-478e-a3f3-5c8206a2aa47}</t>
  </si>
  <si>
    <t>2</t>
  </si>
  <si>
    <t>02</t>
  </si>
  <si>
    <t>odvodnění</t>
  </si>
  <si>
    <t>{3d383d9e-9898-42ac-adc4-63937cd7cc5f}</t>
  </si>
  <si>
    <t>03</t>
  </si>
  <si>
    <t>veřejné osvětlení</t>
  </si>
  <si>
    <t>{491cb376-835b-4a4c-b3d2-24b6b84fa51b}</t>
  </si>
  <si>
    <t>04</t>
  </si>
  <si>
    <t>vedlejší náklady</t>
  </si>
  <si>
    <t>{62dc7a09-66cb-4bfc-b545-8c37ee587e3b}</t>
  </si>
  <si>
    <t>05</t>
  </si>
  <si>
    <t>vegetační úpravy</t>
  </si>
  <si>
    <t>{a54d170f-7098-4123-9c25-118f315135b6}</t>
  </si>
  <si>
    <t>KRYCÍ LIST SOUPISU PRACÍ</t>
  </si>
  <si>
    <t>Objekt:</t>
  </si>
  <si>
    <t>01 -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</si>
  <si>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</si>
  <si>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</si>
  <si>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</si>
  <si>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</si>
  <si>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</si>
  <si>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</si>
  <si>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</si>
  <si>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</si>
  <si>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</si>
  <si>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3 - Svislé a kompletní konstrukce</t>
  </si>
  <si>
    <t xml:space="preserve">    5-1 - Parkoviště</t>
  </si>
  <si>
    <t xml:space="preserve">    5-2 - Asfaltová vozovka</t>
  </si>
  <si>
    <t xml:space="preserve">    5-3 - Cyklostezka</t>
  </si>
  <si>
    <t xml:space="preserve">    5-4 - Chodník</t>
  </si>
  <si>
    <t xml:space="preserve">    5-5 - Sanace podloží</t>
  </si>
  <si>
    <t xml:space="preserve">    89 - Ostatní konstrukce</t>
  </si>
  <si>
    <t xml:space="preserve">    91 - Doplňující konstrukce a práce pozemních komunikací, letišť a ploch</t>
  </si>
  <si>
    <t xml:space="preserve">    96 - Bourání konstrukcí</t>
  </si>
  <si>
    <t xml:space="preserve">    99 - Přesun hmot a manipulace se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</si>
  <si>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</si>
  <si>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</si>
  <si>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</si>
  <si>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</si>
  <si>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</si>
  <si>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</si>
  <si>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</si>
  <si>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</si>
  <si>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</si>
  <si>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</si>
  <si>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</si>
  <si>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</si>
  <si>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</si>
  <si>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</si>
  <si>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</si>
  <si>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</si>
  <si>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</si>
  <si>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</si>
  <si>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</si>
  <si>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</si>
  <si>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</si>
  <si>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4</t>
  </si>
  <si>
    <t>752646439</t>
  </si>
  <si>
    <t>VV</t>
  </si>
  <si>
    <t>výměra dle specifikace prací</t>
  </si>
  <si>
    <t>výkop pro nové plochy</t>
  </si>
  <si>
    <t>850</t>
  </si>
  <si>
    <t>výkop pro sanaci</t>
  </si>
  <si>
    <t>300</t>
  </si>
  <si>
    <t>Součet</t>
  </si>
  <si>
    <t>122202209</t>
  </si>
  <si>
    <t>Příplatek k odkopávkám a prokopávkám pro silnice v hornině tř. 3 za lepivost</t>
  </si>
  <si>
    <t>1138672040</t>
  </si>
  <si>
    <t>1150*0,50</t>
  </si>
  <si>
    <t>3</t>
  </si>
  <si>
    <t>120001101</t>
  </si>
  <si>
    <t>Příplatek za ztížení odkopávky nebo prokkopávky v blízkosti inženýrských sítí</t>
  </si>
  <si>
    <t>-1057277797</t>
  </si>
  <si>
    <t>odhad</t>
  </si>
  <si>
    <t>115</t>
  </si>
  <si>
    <t>132201101</t>
  </si>
  <si>
    <t>Hloubení rýh š do 600 mm v hornině tř. 3 objemu do 100 m3</t>
  </si>
  <si>
    <t>1976480740</t>
  </si>
  <si>
    <t>výkop pro trativody</t>
  </si>
  <si>
    <t>0,30*0,30*360+0,60</t>
  </si>
  <si>
    <t>5</t>
  </si>
  <si>
    <t>132201109</t>
  </si>
  <si>
    <t>Příplatek za lepivost k hloubení rýh š do 600 mm v hornině tř. 3</t>
  </si>
  <si>
    <t>-755366263</t>
  </si>
  <si>
    <t>33*0,50</t>
  </si>
  <si>
    <t>6</t>
  </si>
  <si>
    <t>171101131</t>
  </si>
  <si>
    <t>Uložení sypaniny z hornin nesoudržných a soudržných střídavě do násypů zhutněných</t>
  </si>
  <si>
    <t>-783052574</t>
  </si>
  <si>
    <t>použije se zemina z výkopů</t>
  </si>
  <si>
    <t>340</t>
  </si>
  <si>
    <t>7</t>
  </si>
  <si>
    <t>174101101</t>
  </si>
  <si>
    <t>Zásyp jam, šachet rýh nebo kolem objektů sypaninou se zhutněním</t>
  </si>
  <si>
    <t>-1006915619</t>
  </si>
  <si>
    <t>zásyp rušených šachet</t>
  </si>
  <si>
    <t>po odstranění vrchní části vč.poklopu</t>
  </si>
  <si>
    <t>20</t>
  </si>
  <si>
    <t>8</t>
  </si>
  <si>
    <t>162701105</t>
  </si>
  <si>
    <t>Vodorovné přemístění do 10000 m výkopku/sypaniny z horniny tř. 1 až 4</t>
  </si>
  <si>
    <t>-447249820</t>
  </si>
  <si>
    <t>výkopy</t>
  </si>
  <si>
    <t>850+300+33</t>
  </si>
  <si>
    <t>méně násypy a zásypy</t>
  </si>
  <si>
    <t>-340-20</t>
  </si>
  <si>
    <t>9</t>
  </si>
  <si>
    <t>171201201</t>
  </si>
  <si>
    <t>Uložení sypaniny na skládky</t>
  </si>
  <si>
    <t>519461647</t>
  </si>
  <si>
    <t>10</t>
  </si>
  <si>
    <t>17120121R</t>
  </si>
  <si>
    <t>Poplatek za uložení stavebního odpadu - zeminy a kameniva na skládce</t>
  </si>
  <si>
    <t>t</t>
  </si>
  <si>
    <t>-1839314287</t>
  </si>
  <si>
    <t>823*1,7</t>
  </si>
  <si>
    <t>11</t>
  </si>
  <si>
    <t>181951102</t>
  </si>
  <si>
    <t>Úprava pláně v hornině tř. 1 až 4 se zhutněním</t>
  </si>
  <si>
    <t>m2</t>
  </si>
  <si>
    <t>1414953449</t>
  </si>
  <si>
    <t>pod zpevnění</t>
  </si>
  <si>
    <t>1795+190+1120+455+6</t>
  </si>
  <si>
    <t>12</t>
  </si>
  <si>
    <t>181951101</t>
  </si>
  <si>
    <t>Úprava pláně v hornině tř. 1 až 4 bez zhutnění</t>
  </si>
  <si>
    <t>-1087770213</t>
  </si>
  <si>
    <t>pod ohumusování</t>
  </si>
  <si>
    <t>750</t>
  </si>
  <si>
    <t>13</t>
  </si>
  <si>
    <t>181301111</t>
  </si>
  <si>
    <t>Rozprostření ornice tl vrstvy do 100 mm pl přes 500 m2 v rovině nebo ve svahu do 1:5</t>
  </si>
  <si>
    <t>148480835</t>
  </si>
  <si>
    <t>14</t>
  </si>
  <si>
    <t>M</t>
  </si>
  <si>
    <t>10364101</t>
  </si>
  <si>
    <t xml:space="preserve">zemina pro terénní úpravy -  ornice</t>
  </si>
  <si>
    <t>833089536</t>
  </si>
  <si>
    <t>750*0,10*1,5</t>
  </si>
  <si>
    <t>181411121</t>
  </si>
  <si>
    <t>Založení lučního trávníku výsevem plochy do 1000 m2 v rovině a ve svahu do 1:5</t>
  </si>
  <si>
    <t>-1575653687</t>
  </si>
  <si>
    <t>16</t>
  </si>
  <si>
    <t>00572100</t>
  </si>
  <si>
    <t>osivo jetelotráva intenzivní víceletá</t>
  </si>
  <si>
    <t>kg</t>
  </si>
  <si>
    <t>-189111571</t>
  </si>
  <si>
    <t>750*0,05*1,03</t>
  </si>
  <si>
    <t>Zemní práce - přípravné a přidružené práce</t>
  </si>
  <si>
    <t>17</t>
  </si>
  <si>
    <t>113107242</t>
  </si>
  <si>
    <t>Odstranění krytu živičného tl 100 mm strojně pl přes 200 m2</t>
  </si>
  <si>
    <t>635648893</t>
  </si>
  <si>
    <t>490</t>
  </si>
  <si>
    <t>18</t>
  </si>
  <si>
    <t>113154222</t>
  </si>
  <si>
    <t>Frézování živičného krytu tl 40 mm pruh š 1 m pl do 1000 m2 bez překážek v trase</t>
  </si>
  <si>
    <t>-1323022945</t>
  </si>
  <si>
    <t>630</t>
  </si>
  <si>
    <t>19</t>
  </si>
  <si>
    <t>997221551</t>
  </si>
  <si>
    <t>Vodorovná doprava suti ze sypkých materiálů do 1 km</t>
  </si>
  <si>
    <t>673002762</t>
  </si>
  <si>
    <t>vybouraný asfalt</t>
  </si>
  <si>
    <t>173</t>
  </si>
  <si>
    <t>997221559</t>
  </si>
  <si>
    <t>Příplatek za každý další 1 km u vodorovné dopravy suti ze sypkých materiálů</t>
  </si>
  <si>
    <t>-1719586099</t>
  </si>
  <si>
    <t>celkem 10km</t>
  </si>
  <si>
    <t>173*9</t>
  </si>
  <si>
    <t>99722184R</t>
  </si>
  <si>
    <t>Poplatek za uložení na skládce (skládkovné) odpadu asfaltového bez dehtu kód odpadu 170 302</t>
  </si>
  <si>
    <t>1856947423</t>
  </si>
  <si>
    <t>Úprava podloží a základové spáry</t>
  </si>
  <si>
    <t>22</t>
  </si>
  <si>
    <t>212752213</t>
  </si>
  <si>
    <t>Trativod z drenážních trubek plastových flexibilních D do 160 mm včetně lože a obsypu štěrkem do 0,15m3/m otevřený výkop</t>
  </si>
  <si>
    <t>m</t>
  </si>
  <si>
    <t>-1286999929</t>
  </si>
  <si>
    <t>360</t>
  </si>
  <si>
    <t>Svislé a kompletní konstrukce</t>
  </si>
  <si>
    <t>23</t>
  </si>
  <si>
    <t>3889952R1</t>
  </si>
  <si>
    <t>Chránička kabelů dělená vnější pr.110mm (např.Kopohalf) - osazení + dodávka</t>
  </si>
  <si>
    <t>1691204131</t>
  </si>
  <si>
    <t>5-1</t>
  </si>
  <si>
    <t>Parkoviště</t>
  </si>
  <si>
    <t>24</t>
  </si>
  <si>
    <t>564861111</t>
  </si>
  <si>
    <t>Podklad ze štěrkodrtě ŠD tl 200 mm</t>
  </si>
  <si>
    <t>189425808</t>
  </si>
  <si>
    <t>konstrukce parkoviště</t>
  </si>
  <si>
    <t>1795</t>
  </si>
  <si>
    <t>25</t>
  </si>
  <si>
    <t>564962111</t>
  </si>
  <si>
    <t>Podklad z mechanicky zpevněného kameniva MZK tl 200 mm</t>
  </si>
  <si>
    <t>-1828498892</t>
  </si>
  <si>
    <t>26</t>
  </si>
  <si>
    <t>596212213</t>
  </si>
  <si>
    <t>Kladení zámkové dlažby pozemních komunikací tl 80 mm skupiny A pl přes 300 m2 do lože</t>
  </si>
  <si>
    <t>1645067766</t>
  </si>
  <si>
    <t>27</t>
  </si>
  <si>
    <t>59245030</t>
  </si>
  <si>
    <t>dlažba skladebná betonová tl.80mm přírodní</t>
  </si>
  <si>
    <t>1357293307</t>
  </si>
  <si>
    <t>mimo oddělující pruhy barevné</t>
  </si>
  <si>
    <t>(1795-145)*1,01+0,50</t>
  </si>
  <si>
    <t>ztratné 1%</t>
  </si>
  <si>
    <t>28</t>
  </si>
  <si>
    <t>59245004</t>
  </si>
  <si>
    <t>dlažba skladebná betonová tl.80mm barevná</t>
  </si>
  <si>
    <t>-630208671</t>
  </si>
  <si>
    <t>oddělující parkovací pruhy a označení invalidé</t>
  </si>
  <si>
    <t>145*1,01+0,55</t>
  </si>
  <si>
    <t>5-2</t>
  </si>
  <si>
    <t>Asfaltová vozovka</t>
  </si>
  <si>
    <t>29</t>
  </si>
  <si>
    <t>-2060157015</t>
  </si>
  <si>
    <t>konstrukce vozovky</t>
  </si>
  <si>
    <t>190</t>
  </si>
  <si>
    <t>30</t>
  </si>
  <si>
    <t>564952111</t>
  </si>
  <si>
    <t>Podklad z mechanicky zpevněného kameniva MZK tl 150 mm</t>
  </si>
  <si>
    <t>747504236</t>
  </si>
  <si>
    <t>31</t>
  </si>
  <si>
    <t>573111113</t>
  </si>
  <si>
    <t>Postřik živičný infiltrační s posypem z asfaltu množství 1,5 kg/m2</t>
  </si>
  <si>
    <t>615600034</t>
  </si>
  <si>
    <t>32</t>
  </si>
  <si>
    <t>565165111</t>
  </si>
  <si>
    <t>Asfaltový beton vrstva podkladní ACP 16 (obalované kamenivo OKS) tl 80 mm š do 3 m</t>
  </si>
  <si>
    <t>-179939632</t>
  </si>
  <si>
    <t>33</t>
  </si>
  <si>
    <t>573231108</t>
  </si>
  <si>
    <t>Postřik živičný spojovací ze silniční emulze v množství 0,50 kg/m2</t>
  </si>
  <si>
    <t>-1993302062</t>
  </si>
  <si>
    <t>vč.napojení</t>
  </si>
  <si>
    <t>380</t>
  </si>
  <si>
    <t>34</t>
  </si>
  <si>
    <t>577134111</t>
  </si>
  <si>
    <t>Asfaltový beton vrstva obrusná ACO 11 (ABS) tř. I tl 40 mm š do 3 m z nemodifikovaného asfaltu</t>
  </si>
  <si>
    <t>624011256</t>
  </si>
  <si>
    <t>5-3</t>
  </si>
  <si>
    <t>Cyklostezka</t>
  </si>
  <si>
    <t>35</t>
  </si>
  <si>
    <t>-1437699468</t>
  </si>
  <si>
    <t>konstrukce cyklostezky</t>
  </si>
  <si>
    <t>1120</t>
  </si>
  <si>
    <t>36</t>
  </si>
  <si>
    <t>1529524721</t>
  </si>
  <si>
    <t>37</t>
  </si>
  <si>
    <t>565135111</t>
  </si>
  <si>
    <t>Asfaltový beton vrstva podkladní ACP 16 (obalované kamenivo OKS) tl 50 mm š do 3 m</t>
  </si>
  <si>
    <t>1690779053</t>
  </si>
  <si>
    <t>38</t>
  </si>
  <si>
    <t>-409783029</t>
  </si>
  <si>
    <t>39</t>
  </si>
  <si>
    <t>577143111</t>
  </si>
  <si>
    <t>Asfaltový beton vrstva obrusná ACO 8 (ABJ) tl 50 mm š do 3 m z nemodifikovaného asfaltu</t>
  </si>
  <si>
    <t>-1627570044</t>
  </si>
  <si>
    <t>5-4</t>
  </si>
  <si>
    <t>Chodník</t>
  </si>
  <si>
    <t>40</t>
  </si>
  <si>
    <t>564251111</t>
  </si>
  <si>
    <t>Podklad nebo podsyp ze štěrkopísku ŠP tl 150 mm</t>
  </si>
  <si>
    <t>457962920</t>
  </si>
  <si>
    <t>konstrukce chodníku</t>
  </si>
  <si>
    <t>455+6</t>
  </si>
  <si>
    <t>41</t>
  </si>
  <si>
    <t>596211113</t>
  </si>
  <si>
    <t>Kladení zámkové dlažby komunikací pro pěší tl 60 mm skupiny A pl přes 300 m2 do lože</t>
  </si>
  <si>
    <t>-28451651</t>
  </si>
  <si>
    <t>42</t>
  </si>
  <si>
    <t>59245018</t>
  </si>
  <si>
    <t>dlažba skladebná betonová 200x100x60mm přírodní</t>
  </si>
  <si>
    <t>-1201898657</t>
  </si>
  <si>
    <t>455*1,01+0,45</t>
  </si>
  <si>
    <t>43</t>
  </si>
  <si>
    <t>59245006</t>
  </si>
  <si>
    <t>dlažba skladebná betonová pro nevidomé 200x100x60mm barevná</t>
  </si>
  <si>
    <t>-120573879</t>
  </si>
  <si>
    <t>5-5</t>
  </si>
  <si>
    <t>Sanace podloží</t>
  </si>
  <si>
    <t>44</t>
  </si>
  <si>
    <t>-20471357</t>
  </si>
  <si>
    <t>pro sanaci</t>
  </si>
  <si>
    <t>1990</t>
  </si>
  <si>
    <t>89</t>
  </si>
  <si>
    <t>Ostatní konstrukce</t>
  </si>
  <si>
    <t>45</t>
  </si>
  <si>
    <t>8900000R1</t>
  </si>
  <si>
    <t>Montáž a dodávka uliční vpusti z betonových skruží vč.pojížděné mříže D400 vč.potřebných zemních prací</t>
  </si>
  <si>
    <t>kus</t>
  </si>
  <si>
    <t>1521950571</t>
  </si>
  <si>
    <t>46</t>
  </si>
  <si>
    <t>8900000R3</t>
  </si>
  <si>
    <t>Montáž a dodávka ekologické sorpční vpusti vč.pojížděné mříže D400 vč.potřebných zemních prací</t>
  </si>
  <si>
    <t>-2110766084</t>
  </si>
  <si>
    <t>např. SOL-2</t>
  </si>
  <si>
    <t>47</t>
  </si>
  <si>
    <t>8900000R2</t>
  </si>
  <si>
    <t>Přípojka kanalizace k uliční vpusti - montáž + dodávka (potrubí DN 150) vč.potřebných zemních prací (vč.podsypů a obsypů), vč.napojení na kanalizaci</t>
  </si>
  <si>
    <t>-810860658</t>
  </si>
  <si>
    <t>výměra dle TZ</t>
  </si>
  <si>
    <t>95</t>
  </si>
  <si>
    <t>48</t>
  </si>
  <si>
    <t>8900000R4</t>
  </si>
  <si>
    <t>Zrušení stávajících betonových kanalizačních šachet - ubourání vrchní časti vč.poklopu, vč.odvozu na placenou skládku</t>
  </si>
  <si>
    <t>1021382240</t>
  </si>
  <si>
    <t>91</t>
  </si>
  <si>
    <t>Doplňující konstrukce a práce pozemních komunikací, letišť a ploch</t>
  </si>
  <si>
    <t>49</t>
  </si>
  <si>
    <t>914111111</t>
  </si>
  <si>
    <t>Montáž svislé dopravní značky do velikosti 1 m2 objímkami na sloupek nebo konzolu</t>
  </si>
  <si>
    <t>163492731</t>
  </si>
  <si>
    <t>značka IP6, IP11, IP12 vč.podtabulek</t>
  </si>
  <si>
    <t>50</t>
  </si>
  <si>
    <t>404000001</t>
  </si>
  <si>
    <t xml:space="preserve">Svislá dopravní značka IP11, IP12  - dodávka vč.dopravy</t>
  </si>
  <si>
    <t>-174381652</t>
  </si>
  <si>
    <t>51</t>
  </si>
  <si>
    <t>404000002</t>
  </si>
  <si>
    <t>Podtabulka E 8d - dodávka vč.dopravy</t>
  </si>
  <si>
    <t>-2085041424</t>
  </si>
  <si>
    <t>52</t>
  </si>
  <si>
    <t>914511112</t>
  </si>
  <si>
    <t>Montáž sloupku dopravních značek délky do 3,5 m s betonovým základem a patkou</t>
  </si>
  <si>
    <t>986828382</t>
  </si>
  <si>
    <t>53</t>
  </si>
  <si>
    <t>40445225</t>
  </si>
  <si>
    <t>sloupek Zn pro dopravní značku D 60mm v 3,5m</t>
  </si>
  <si>
    <t>1078737974</t>
  </si>
  <si>
    <t>54</t>
  </si>
  <si>
    <t>915211122</t>
  </si>
  <si>
    <t>Vodorovné dopravní značení dělící čáry přerušované š 125 mm retroreflexní bílý plast</t>
  </si>
  <si>
    <t>-1721301253</t>
  </si>
  <si>
    <t>55</t>
  </si>
  <si>
    <t>915221112</t>
  </si>
  <si>
    <t>Vodorovné dopravní značení vodící čáry souvislé š 250 mm retroreflexní bílý plast</t>
  </si>
  <si>
    <t>819441623</t>
  </si>
  <si>
    <t>56</t>
  </si>
  <si>
    <t>915221122</t>
  </si>
  <si>
    <t>Vodorovné dopravní značení vodící čáry přerušované š 250 mm retroreflexní bílý plast</t>
  </si>
  <si>
    <t>-37735199</t>
  </si>
  <si>
    <t>57</t>
  </si>
  <si>
    <t>915611111</t>
  </si>
  <si>
    <t>Předznačení vodorovného liniového značení</t>
  </si>
  <si>
    <t>-1022202454</t>
  </si>
  <si>
    <t>350*3</t>
  </si>
  <si>
    <t>58</t>
  </si>
  <si>
    <t>916131213</t>
  </si>
  <si>
    <t>Osazení silničního obrubníku betonového stojatého s boční opěrou do lože z betonu prostého</t>
  </si>
  <si>
    <t>331576001</t>
  </si>
  <si>
    <t>775+0,8*12</t>
  </si>
  <si>
    <t>59</t>
  </si>
  <si>
    <t>59217034</t>
  </si>
  <si>
    <t>obrubník betonový silniční 1000x150x300mm</t>
  </si>
  <si>
    <t>345853802</t>
  </si>
  <si>
    <t>785*1,01+0,15</t>
  </si>
  <si>
    <t>60</t>
  </si>
  <si>
    <t>5930000R1</t>
  </si>
  <si>
    <t>Příplatek za obloukový obrubník silniční</t>
  </si>
  <si>
    <t>1640054589</t>
  </si>
  <si>
    <t>61</t>
  </si>
  <si>
    <t>916231213</t>
  </si>
  <si>
    <t>Osazení chodníkového obrubníku betonového stojatého s boční opěrou do lože z betonu prostého</t>
  </si>
  <si>
    <t>-369630548</t>
  </si>
  <si>
    <t>585+0,8*2+350+0,8*2</t>
  </si>
  <si>
    <t>62</t>
  </si>
  <si>
    <t>59217036</t>
  </si>
  <si>
    <t>obrubník betonový parkový přírodní 500x80x250mm</t>
  </si>
  <si>
    <t>1946278624</t>
  </si>
  <si>
    <t>586,8*1,01+0,33</t>
  </si>
  <si>
    <t>63</t>
  </si>
  <si>
    <t>59217037</t>
  </si>
  <si>
    <t>obrubník betonový parkový přírodní 500x50x200mm</t>
  </si>
  <si>
    <t>180987542</t>
  </si>
  <si>
    <t>351,6*1,01+0,88</t>
  </si>
  <si>
    <t>64</t>
  </si>
  <si>
    <t>5930000R2</t>
  </si>
  <si>
    <t>Příplatek za obloukový obrubník záhonový</t>
  </si>
  <si>
    <t>259004505</t>
  </si>
  <si>
    <t>65</t>
  </si>
  <si>
    <t>919726202</t>
  </si>
  <si>
    <t>Geotextilie pro vyztužení, separaci a filtraci tkaná z PP podélná pevnost v tahu do 50 kN/m</t>
  </si>
  <si>
    <t>106300598</t>
  </si>
  <si>
    <t>66</t>
  </si>
  <si>
    <t>919735112</t>
  </si>
  <si>
    <t>Řezání stávajícího živičného krytu hl do 100 mm</t>
  </si>
  <si>
    <t>65266458</t>
  </si>
  <si>
    <t>67</t>
  </si>
  <si>
    <t>919732221</t>
  </si>
  <si>
    <t>Styčná spára napojení nového živičného povrchu na stávající za tepla š 15 mm hl 25 mm bez prořezání</t>
  </si>
  <si>
    <t>891326522</t>
  </si>
  <si>
    <t>96</t>
  </si>
  <si>
    <t>Bourání konstrukcí</t>
  </si>
  <si>
    <t>68</t>
  </si>
  <si>
    <t>962042321</t>
  </si>
  <si>
    <t>Bourání zdiva nadzákladového z betonu prostého přes 1 m3</t>
  </si>
  <si>
    <t>140887730</t>
  </si>
  <si>
    <t>betonová zídka</t>
  </si>
  <si>
    <t>100</t>
  </si>
  <si>
    <t>99</t>
  </si>
  <si>
    <t>Přesun hmot a manipulace se sutí</t>
  </si>
  <si>
    <t>69</t>
  </si>
  <si>
    <t>997013501</t>
  </si>
  <si>
    <t>Odvoz suti a vybouraných hmot na skládku nebo meziskládku do 1 km se složením</t>
  </si>
  <si>
    <t>1161384602</t>
  </si>
  <si>
    <t>vybouraná betonová zídka</t>
  </si>
  <si>
    <t>220</t>
  </si>
  <si>
    <t>70</t>
  </si>
  <si>
    <t>997013509</t>
  </si>
  <si>
    <t>Příplatek k odvozu suti a vybouraných hmot na skládku za každý další 1 km přes 1 km</t>
  </si>
  <si>
    <t>991308695</t>
  </si>
  <si>
    <t>220*9</t>
  </si>
  <si>
    <t>71</t>
  </si>
  <si>
    <t>99701380R</t>
  </si>
  <si>
    <t>Poplatek za uložení na skládce (skládkovné) stavebního odpadu betonového kód odpadu 170 101</t>
  </si>
  <si>
    <t>1046611884</t>
  </si>
  <si>
    <t>72</t>
  </si>
  <si>
    <t>998223011</t>
  </si>
  <si>
    <t>Přesun hmot pro pozemní komunikace s krytem dlážděným</t>
  </si>
  <si>
    <t>1833177750</t>
  </si>
  <si>
    <t>02 - odvodnění</t>
  </si>
  <si>
    <t xml:space="preserve">    45 - Podkladní a vedlejší konstrukce kromě vozovek a železničního svršku</t>
  </si>
  <si>
    <t xml:space="preserve">    5 - Komunikace pozemní</t>
  </si>
  <si>
    <t xml:space="preserve">    87 - Potrubí z trub plastických a skleněných</t>
  </si>
  <si>
    <t>119001405</t>
  </si>
  <si>
    <t>Dočasné zajištění potrubí DN do 200 mm</t>
  </si>
  <si>
    <t>-323859619</t>
  </si>
  <si>
    <t>1,0*3</t>
  </si>
  <si>
    <t>119001406</t>
  </si>
  <si>
    <t>Dočasné zajištění potrubí DN do 500 mm</t>
  </si>
  <si>
    <t>1330537242</t>
  </si>
  <si>
    <t>119001407</t>
  </si>
  <si>
    <t>Dočasné zajištění potrubí DN do 700 mm</t>
  </si>
  <si>
    <t>-1940319446</t>
  </si>
  <si>
    <t>119001421</t>
  </si>
  <si>
    <t>Dočasné zajištění kabelů a kabelových tratí ze 3 volně ložených kabelů</t>
  </si>
  <si>
    <t>1799356304</t>
  </si>
  <si>
    <t>1,0*7</t>
  </si>
  <si>
    <t>130001101</t>
  </si>
  <si>
    <t>Příplatek za ztížení vykopávky v blízkosti podzemního vedení</t>
  </si>
  <si>
    <t>13207754</t>
  </si>
  <si>
    <t>1,0*1,0*1,0*14</t>
  </si>
  <si>
    <t>132201202</t>
  </si>
  <si>
    <t>Hloubení rýh š do 2000 mm v hornině tř. 3 objemu do 1000 m3</t>
  </si>
  <si>
    <t>-240323398</t>
  </si>
  <si>
    <t>50% zatřídění</t>
  </si>
  <si>
    <t>po výkopu pro kufr parkoviště</t>
  </si>
  <si>
    <t>1,0*1,90*532*0,50</t>
  </si>
  <si>
    <t>-1,0*0,50*350*0,50</t>
  </si>
  <si>
    <t>rozříření v místě šachet</t>
  </si>
  <si>
    <t>4*13*0,50</t>
  </si>
  <si>
    <t>rozšíření v místě vsaku vč.drenáže</t>
  </si>
  <si>
    <t>(3,0-1,0)*1,90*28*0,50</t>
  </si>
  <si>
    <t>0,30*0,2*28*0,50</t>
  </si>
  <si>
    <t>odpočet překopu přes Jáchymovskou ulici</t>
  </si>
  <si>
    <t>(-1,0*0,34*12+0,20)*0,50</t>
  </si>
  <si>
    <t>132201209</t>
  </si>
  <si>
    <t>Příplatek za lepivost k hloubení rýh š do 2000 mm v hornině tř. 3</t>
  </si>
  <si>
    <t>375165597</t>
  </si>
  <si>
    <t>50%</t>
  </si>
  <si>
    <t>496*0,50</t>
  </si>
  <si>
    <t>132301202</t>
  </si>
  <si>
    <t>Hloubení rýh š do 2000 mm v hornině tř. 4 objemu do 1000 m3</t>
  </si>
  <si>
    <t>-219736180</t>
  </si>
  <si>
    <t>992*0,50</t>
  </si>
  <si>
    <t>132301209</t>
  </si>
  <si>
    <t>Příplatek za lepivost k hloubení rýh š do 2000 mm v hornině tř. 4</t>
  </si>
  <si>
    <t>1852471454</t>
  </si>
  <si>
    <t>161101101</t>
  </si>
  <si>
    <t>Svislé přemístění výkopku z horniny tř. 1 až 4 hl výkopu do 2,5 m</t>
  </si>
  <si>
    <t>1052018889</t>
  </si>
  <si>
    <t>100% z důvodu zapažení</t>
  </si>
  <si>
    <t>992</t>
  </si>
  <si>
    <t>151101101</t>
  </si>
  <si>
    <t>Zřízení příložného pažení a rozepření stěn rýh hl do 2 m</t>
  </si>
  <si>
    <t>40030108</t>
  </si>
  <si>
    <t>1,9*2*532-0,5*2*350+0,4</t>
  </si>
  <si>
    <t>151101111</t>
  </si>
  <si>
    <t>Odstranění příložného pažení a rozepření stěn rýh hl do 2 m</t>
  </si>
  <si>
    <t>-1439426633</t>
  </si>
  <si>
    <t>175151101</t>
  </si>
  <si>
    <t>Obsypání potrubí strojně sypaninou bez prohození, uloženou do 3 m</t>
  </si>
  <si>
    <t>-1604667106</t>
  </si>
  <si>
    <t>obsyp potrubí pískem</t>
  </si>
  <si>
    <t>1,0*0,64*504</t>
  </si>
  <si>
    <t>-3,14*0,165*0,165*504</t>
  </si>
  <si>
    <t>58333625</t>
  </si>
  <si>
    <t>kamenivo těžené hrubé (pro obsyp potrubí)</t>
  </si>
  <si>
    <t>-856257905</t>
  </si>
  <si>
    <t>280*1,2*1,7</t>
  </si>
  <si>
    <t>na zhutnění 20%</t>
  </si>
  <si>
    <t>-1419156553</t>
  </si>
  <si>
    <t>zpětný zásyp</t>
  </si>
  <si>
    <t>výkop</t>
  </si>
  <si>
    <t>méně objem podsypu, obsypu,</t>
  </si>
  <si>
    <t>šachet a vsaku</t>
  </si>
  <si>
    <t>-76-323-21-2,4*1,2*21,60-1,68-0,11</t>
  </si>
  <si>
    <t>-366192006</t>
  </si>
  <si>
    <t>přebytečná zemina</t>
  </si>
  <si>
    <t>992-508</t>
  </si>
  <si>
    <t>1430990865</t>
  </si>
  <si>
    <t>709166434</t>
  </si>
  <si>
    <t>484*1,7</t>
  </si>
  <si>
    <t>1528562805</t>
  </si>
  <si>
    <t>travnaté plochy po dokončení</t>
  </si>
  <si>
    <t>1,0*140+3,0*30</t>
  </si>
  <si>
    <t>1521597660</t>
  </si>
  <si>
    <t>230*0,05*1,03</t>
  </si>
  <si>
    <t>162301101</t>
  </si>
  <si>
    <t>Vodorovné přemístění do 500 m výkopku/sypaniny z horniny tř. 1 až 4</t>
  </si>
  <si>
    <t>-1885986966</t>
  </si>
  <si>
    <t>přemístění materiálu pro podsypy a obsypy</t>
  </si>
  <si>
    <t>po stavbě k místu upotřebení</t>
  </si>
  <si>
    <t>náhrada přesunu hmot dle 827-1</t>
  </si>
  <si>
    <t>dle ÚRS Praha</t>
  </si>
  <si>
    <t>76+280</t>
  </si>
  <si>
    <t>113107422</t>
  </si>
  <si>
    <t>Odstranění podkladu z kameniva drceného tl 200 mm při překopech strojně pl do 15 m2</t>
  </si>
  <si>
    <t>866080117</t>
  </si>
  <si>
    <t>překop přes Jáchymovskou ulici</t>
  </si>
  <si>
    <t>113107442</t>
  </si>
  <si>
    <t>Odstranění podkladu živičných tl 100 mm při překopech strojně pl do 15 m2</t>
  </si>
  <si>
    <t>1408105183</t>
  </si>
  <si>
    <t>113107441</t>
  </si>
  <si>
    <t>Odstranění krytu živičných tl 50 mm při překopech strojně pl do 15 m2</t>
  </si>
  <si>
    <t>-609658827</t>
  </si>
  <si>
    <t xml:space="preserve">ABS 40 + ABVH 50mm </t>
  </si>
  <si>
    <t>vč.rozšíření 300mm na každou stranu</t>
  </si>
  <si>
    <t>(1,0+0,3*2)*12*2</t>
  </si>
  <si>
    <t>-199210160</t>
  </si>
  <si>
    <t>vybouraný asfalt vč.podkladu</t>
  </si>
  <si>
    <t>9,9</t>
  </si>
  <si>
    <t>-285534496</t>
  </si>
  <si>
    <t>9,90*9</t>
  </si>
  <si>
    <t>-995544094</t>
  </si>
  <si>
    <t>99722185R</t>
  </si>
  <si>
    <t>Poplatek za uložení na skládce (skládkovné) zeminy a kameniva kód odpadu 170 504</t>
  </si>
  <si>
    <t>-1670244845</t>
  </si>
  <si>
    <t>3,5</t>
  </si>
  <si>
    <t>Trativod z drenážních trubek plastových flexibilních D do 150 mm včetně lože a obsypu otevřený výkop</t>
  </si>
  <si>
    <t>1172627056</t>
  </si>
  <si>
    <t>pod retencí</t>
  </si>
  <si>
    <t>Podkladní a vedlejší konstrukce kromě vozovek a železničního svršku</t>
  </si>
  <si>
    <t>451572111</t>
  </si>
  <si>
    <t>Lože pod potrubí otevřený výkop z kameniva drobného těženého</t>
  </si>
  <si>
    <t>-1533503715</t>
  </si>
  <si>
    <t>pod potrubí</t>
  </si>
  <si>
    <t>1,0*0,15*504+0,40</t>
  </si>
  <si>
    <t>452112111</t>
  </si>
  <si>
    <t>Osazení betonových prstenců nebo rámů v do 100 mm</t>
  </si>
  <si>
    <t>1546859636</t>
  </si>
  <si>
    <t>pro RŠ</t>
  </si>
  <si>
    <t>3+4+4+7</t>
  </si>
  <si>
    <t>59224184</t>
  </si>
  <si>
    <t>prstenec šachtový vyrovnávací betonový 625x120x40mm</t>
  </si>
  <si>
    <t>1155634489</t>
  </si>
  <si>
    <t>59224185</t>
  </si>
  <si>
    <t>prstenec šachtový vyrovnávací betonový 625x120x60mm</t>
  </si>
  <si>
    <t>-1956743596</t>
  </si>
  <si>
    <t>59224176</t>
  </si>
  <si>
    <t>prstenec šachtový vyrovnávací betonový 625x120x80mm</t>
  </si>
  <si>
    <t>329053950</t>
  </si>
  <si>
    <t>59224187</t>
  </si>
  <si>
    <t>prstenec šachtový vyrovnávací betonový 625x120x100mm</t>
  </si>
  <si>
    <t>2059967154</t>
  </si>
  <si>
    <t>Komunikace pozemní</t>
  </si>
  <si>
    <t>564851113</t>
  </si>
  <si>
    <t>Podklad ze štěrkodrtě ŠD tl 170 mm</t>
  </si>
  <si>
    <t>1915643069</t>
  </si>
  <si>
    <t>obnova</t>
  </si>
  <si>
    <t>-2085041268</t>
  </si>
  <si>
    <t>577146111</t>
  </si>
  <si>
    <t>Asfaltový beton vrstva ložní ACL 22 (ABVH) tl 50 mm š do 3 m z nemodifikovaného asfaltu</t>
  </si>
  <si>
    <t>-75217722</t>
  </si>
  <si>
    <t>obnova vč.rozšíření 300mm na každou stranu</t>
  </si>
  <si>
    <t>(1,0+0,3*2)*12</t>
  </si>
  <si>
    <t>573041853</t>
  </si>
  <si>
    <t>87</t>
  </si>
  <si>
    <t>Potrubí z trub plastických a skleněných</t>
  </si>
  <si>
    <t>871370420</t>
  </si>
  <si>
    <t>Montáž kanalizačního potrubí korugovaného SN 12 z polypropylenu DN 300</t>
  </si>
  <si>
    <t>-1644863933</t>
  </si>
  <si>
    <t>286141331</t>
  </si>
  <si>
    <t>trubka kanalizační žebrovaná PP vnitřní průměr 300mm, SN 12, dl. 6m</t>
  </si>
  <si>
    <t>1839849196</t>
  </si>
  <si>
    <t>např. Ultra-Rib</t>
  </si>
  <si>
    <t>503,4*1,015+0,05</t>
  </si>
  <si>
    <t>877370440</t>
  </si>
  <si>
    <t>Montáž šachtových vložek na kanalizačním potrubí z PP trub korugovaných DN 300</t>
  </si>
  <si>
    <t>1991186014</t>
  </si>
  <si>
    <t>28617483</t>
  </si>
  <si>
    <t>vložka šachtová kanalizace PP korugované DN 300</t>
  </si>
  <si>
    <t>-391854476</t>
  </si>
  <si>
    <t>877310440</t>
  </si>
  <si>
    <t>Montáž šachtových vložek na kanalizačním potrubí z PP trub korugovaných DN 150</t>
  </si>
  <si>
    <t>645331836</t>
  </si>
  <si>
    <t>pro napojení přípojek k vpustím</t>
  </si>
  <si>
    <t>v šachtách</t>
  </si>
  <si>
    <t>28617480</t>
  </si>
  <si>
    <t>vložka šachtová kanalizace PP korugované DN 150</t>
  </si>
  <si>
    <t>511233442</t>
  </si>
  <si>
    <t>877370420</t>
  </si>
  <si>
    <t>Montáž odboček na kanalizačním potrubí z PP trub korugovaných DN 300</t>
  </si>
  <si>
    <t>-246457974</t>
  </si>
  <si>
    <t>odbočky 300/150 k vpustím</t>
  </si>
  <si>
    <t>28617362</t>
  </si>
  <si>
    <t>odbočka kanalizace PP korugované DN 300/150</t>
  </si>
  <si>
    <t>1203851558</t>
  </si>
  <si>
    <t>891375313</t>
  </si>
  <si>
    <t>Montáž koncových klapek PE-HD do hrdla PE nebo PVC potrubí DN 300</t>
  </si>
  <si>
    <t>-660209485</t>
  </si>
  <si>
    <t>pro výústní objekt</t>
  </si>
  <si>
    <t>4220000R1</t>
  </si>
  <si>
    <t>klapka zpětná koncová svislá na trubku DN300</t>
  </si>
  <si>
    <t>2020261235</t>
  </si>
  <si>
    <t>894411121</t>
  </si>
  <si>
    <t>Zřízení šachet kanalizačních z betonových dílců na potrubí DN nad 200 do 300 dno beton tř. C 25/30</t>
  </si>
  <si>
    <t>92417522</t>
  </si>
  <si>
    <t>59224168</t>
  </si>
  <si>
    <t>skruž betonová přechodová 62,5/100x60x12 cm, stupadla poplastovaná kapsová</t>
  </si>
  <si>
    <t>341516999</t>
  </si>
  <si>
    <t>592240751</t>
  </si>
  <si>
    <t>deska betonová zákrytová k ukončení šachet 1000/625x330 mm</t>
  </si>
  <si>
    <t>-1399970578</t>
  </si>
  <si>
    <t>59224050</t>
  </si>
  <si>
    <t>skruž pro kanalizační šachty se zabudovanými stupadly 100 x 25 x 12 cm</t>
  </si>
  <si>
    <t>-1318966174</t>
  </si>
  <si>
    <t>59224348</t>
  </si>
  <si>
    <t>těsnění elastomerové pro spojení šachetních dílů DN 1000</t>
  </si>
  <si>
    <t>-1469544922</t>
  </si>
  <si>
    <t>899104112</t>
  </si>
  <si>
    <t>Osazení poklopů litinových nebo ocelových včetně rámů pro třídu zatížení D400</t>
  </si>
  <si>
    <t>1298463493</t>
  </si>
  <si>
    <t>28661935</t>
  </si>
  <si>
    <t>poklop šachtový litinový dno DN 600 pro třídu zatížení D400</t>
  </si>
  <si>
    <t>897197772</t>
  </si>
  <si>
    <t>899722114</t>
  </si>
  <si>
    <t>Krytí potrubí z plastů výstražnou fólií z PVC 40 cm</t>
  </si>
  <si>
    <t>1513925055</t>
  </si>
  <si>
    <t>8990000R1</t>
  </si>
  <si>
    <t>Vyčištění potrubí po pokládce, provedení zkoušky těsnosti kanalizace vč.kanalizačních šachet, vč.zkoušky průchodnosti</t>
  </si>
  <si>
    <t>335828131</t>
  </si>
  <si>
    <t>89597222R</t>
  </si>
  <si>
    <t>Zasakovací box z PP s revizí pro retenci s regulací odtoku dvouřadová galerie objemu do 50 m3</t>
  </si>
  <si>
    <t>soubor</t>
  </si>
  <si>
    <t>-1459842833</t>
  </si>
  <si>
    <t>včetně vrstvy štěrku a geotextilie</t>
  </si>
  <si>
    <t>včetně šachty na vtoku a odtoku</t>
  </si>
  <si>
    <t>včetně vírového ventilu</t>
  </si>
  <si>
    <t>895972242</t>
  </si>
  <si>
    <t>Filtr pro dešťovou šachtu DN 200</t>
  </si>
  <si>
    <t>694228218</t>
  </si>
  <si>
    <t>8940000R1</t>
  </si>
  <si>
    <t>Výústní objekt - kamenný pohoz vč.obetonování ukončení potrubí do štěrkopísku</t>
  </si>
  <si>
    <t>kpl</t>
  </si>
  <si>
    <t>-127916143</t>
  </si>
  <si>
    <t>viz výkres č.7</t>
  </si>
  <si>
    <t>66933178</t>
  </si>
  <si>
    <t>12*2</t>
  </si>
  <si>
    <t>-1156622819</t>
  </si>
  <si>
    <t>998276101</t>
  </si>
  <si>
    <t>Přesun hmot pro trubní vedení z trub z plastických hmot otevřený výkop</t>
  </si>
  <si>
    <t>153472882</t>
  </si>
  <si>
    <t>poznámka 1</t>
  </si>
  <si>
    <t>Přesun hmot pro podsypy a obsypy potrubí nakoupeným materiálem je započten v položce 162301101</t>
  </si>
  <si>
    <t>-1019722652</t>
  </si>
  <si>
    <t>03 - veřejné osvětlení</t>
  </si>
  <si>
    <t>M - Práce a dodávky M</t>
  </si>
  <si>
    <t xml:space="preserve">    OSV - Veřejné osvětlení</t>
  </si>
  <si>
    <t>Práce a dodávky M</t>
  </si>
  <si>
    <t>OSV</t>
  </si>
  <si>
    <t>Veřejné osvětlení</t>
  </si>
  <si>
    <t>Přenos</t>
  </si>
  <si>
    <t>Veřejné osvětlení viz samostatný rozpočet a výkaz výměr</t>
  </si>
  <si>
    <t>936289923</t>
  </si>
  <si>
    <t>04 - vedlejší náklady</t>
  </si>
  <si>
    <t>VRN - Vedlejší rozpočtové náklady</t>
  </si>
  <si>
    <t>VRN</t>
  </si>
  <si>
    <t>Vedlejší rozpočtové náklady</t>
  </si>
  <si>
    <t>0300000R1</t>
  </si>
  <si>
    <t xml:space="preserve">Zařízení staveniště - vybavení (buňky, TOI), zrušení staveniště, připojení na inženýrské sítě </t>
  </si>
  <si>
    <t>1024</t>
  </si>
  <si>
    <t>-838257068</t>
  </si>
  <si>
    <t>Kompletační činnost dodavatele</t>
  </si>
  <si>
    <t>254068847</t>
  </si>
  <si>
    <t>Vytýčení stávajících inženýrských sítí na staveništi a jejich ověření u správců</t>
  </si>
  <si>
    <t>-1479636162</t>
  </si>
  <si>
    <t>Vytýčení základních směrových a výškových bodů stavby</t>
  </si>
  <si>
    <t>256949772</t>
  </si>
  <si>
    <t>Zaměření skutečného provedení stavby</t>
  </si>
  <si>
    <t>-247365196</t>
  </si>
  <si>
    <t>Geometrický plán</t>
  </si>
  <si>
    <t>1090460988</t>
  </si>
  <si>
    <t>06</t>
  </si>
  <si>
    <t>Zpracování dokumentace skutečného provedení stavby</t>
  </si>
  <si>
    <t>637824041</t>
  </si>
  <si>
    <t>07</t>
  </si>
  <si>
    <t>Opatření k zajištění bezpečnosti účastníků realizace akce a veřejnosti (zejména zajištění staveniště, osvětlení a ohraničení výkopů proti pádu, bezpečnostní tabulky)</t>
  </si>
  <si>
    <t>-31262001</t>
  </si>
  <si>
    <t>08</t>
  </si>
  <si>
    <t>Dopravně inženýrská opatření (DIO) vč.projednání</t>
  </si>
  <si>
    <t>-1406252080</t>
  </si>
  <si>
    <t>09</t>
  </si>
  <si>
    <t>Informační tabule s údaji o stavbě</t>
  </si>
  <si>
    <t>-1653970700</t>
  </si>
  <si>
    <t>Úklid staveniště a uvedení jejího okolí do původního stavu</t>
  </si>
  <si>
    <t>-152038859</t>
  </si>
  <si>
    <t>Ochrana vzrostlých stromů na staveništi před poškozením</t>
  </si>
  <si>
    <t>909328053</t>
  </si>
  <si>
    <t>05 - vegetační úpravy</t>
  </si>
  <si>
    <t>VEG - Vegetační úpravy</t>
  </si>
  <si>
    <t>VEG</t>
  </si>
  <si>
    <t>Vegetační úpravy</t>
  </si>
  <si>
    <t>-1767760754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</si>
</sst>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6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30</v>
      </c>
      <c r="AK17" s="31" t="s">
        <v>26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26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31" t="s">
        <v>40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41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44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49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50</v>
      </c>
      <c r="AI60" s="40"/>
      <c r="AJ60" s="40"/>
      <c r="AK60" s="40"/>
      <c r="AL60" s="40"/>
      <c r="AM60" s="57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53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50</v>
      </c>
      <c r="AI75" s="40"/>
      <c r="AJ75" s="40"/>
      <c r="AK75" s="40"/>
      <c r="AL75" s="40"/>
      <c r="AM75" s="57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SONA6395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15</v>
      </c>
      <c r="D85" s="5"/>
      <c r="E85" s="5"/>
      <c r="F85" s="5"/>
      <c r="G85" s="5"/>
      <c r="H85" s="5"/>
      <c r="I85" s="5"/>
      <c r="J85" s="5"/>
      <c r="K85" s="5"/>
      <c r="L85" s="66" t="str">
        <f>K6</f>
        <v>Ostrov, Jáchymovská ulice - řešení dopravy v klidu (úsek Hlavní - Tesco)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68" t="str">
        <f>IF(AN8= "","",AN8)</f>
        <v>11. 2. 2019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Ostrov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>BPO s.r.o.Ostrov</v>
      </c>
      <c r="AN89" s="4"/>
      <c r="AO89" s="4"/>
      <c r="AP89" s="4"/>
      <c r="AQ89" s="37"/>
      <c r="AR89" s="38"/>
      <c r="AS89" s="70" t="s">
        <v>55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25.6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>Neubauerová Soňa, SK-Projekt Ostrov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56</v>
      </c>
      <c r="D92" s="79"/>
      <c r="E92" s="79"/>
      <c r="F92" s="79"/>
      <c r="G92" s="79"/>
      <c r="H92" s="80"/>
      <c r="I92" s="81" t="s">
        <v>57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58</v>
      </c>
      <c r="AH92" s="79"/>
      <c r="AI92" s="79"/>
      <c r="AJ92" s="79"/>
      <c r="AK92" s="79"/>
      <c r="AL92" s="79"/>
      <c r="AM92" s="79"/>
      <c r="AN92" s="81" t="s">
        <v>59</v>
      </c>
      <c r="AO92" s="79"/>
      <c r="AP92" s="83"/>
      <c r="AQ92" s="84" t="s">
        <v>60</v>
      </c>
      <c r="AR92" s="38"/>
      <c r="AS92" s="85" t="s">
        <v>61</v>
      </c>
      <c r="AT92" s="86" t="s">
        <v>62</v>
      </c>
      <c r="AU92" s="86" t="s">
        <v>63</v>
      </c>
      <c r="AV92" s="86" t="s">
        <v>64</v>
      </c>
      <c r="AW92" s="86" t="s">
        <v>65</v>
      </c>
      <c r="AX92" s="86" t="s">
        <v>66</v>
      </c>
      <c r="AY92" s="86" t="s">
        <v>67</v>
      </c>
      <c r="AZ92" s="86" t="s">
        <v>68</v>
      </c>
      <c r="BA92" s="86" t="s">
        <v>69</v>
      </c>
      <c r="BB92" s="86" t="s">
        <v>70</v>
      </c>
      <c r="BC92" s="86" t="s">
        <v>71</v>
      </c>
      <c r="BD92" s="87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73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74</v>
      </c>
      <c r="BT94" s="101" t="s">
        <v>75</v>
      </c>
      <c r="BU94" s="102" t="s">
        <v>76</v>
      </c>
      <c r="BV94" s="101" t="s">
        <v>77</v>
      </c>
      <c r="BW94" s="101" t="s">
        <v>4</v>
      </c>
      <c r="BX94" s="101" t="s">
        <v>78</v>
      </c>
      <c r="CL94" s="101" t="s">
        <v>1</v>
      </c>
    </row>
    <row r="95" s="7" customFormat="1" ht="16.5" customHeight="1">
      <c r="A95" s="103" t="s">
        <v>79</v>
      </c>
      <c r="B95" s="104"/>
      <c r="C95" s="105"/>
      <c r="D95" s="106" t="s">
        <v>80</v>
      </c>
      <c r="E95" s="106"/>
      <c r="F95" s="106"/>
      <c r="G95" s="106"/>
      <c r="H95" s="106"/>
      <c r="I95" s="107"/>
      <c r="J95" s="106" t="s">
        <v>81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dopravní část'!J30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82</v>
      </c>
      <c r="AR95" s="104"/>
      <c r="AS95" s="110">
        <v>0</v>
      </c>
      <c r="AT95" s="111">
        <f>ROUND(SUM(AV95:AW95),2)</f>
        <v>0</v>
      </c>
      <c r="AU95" s="112">
        <f>'01 - dopravní část'!P130</f>
        <v>0</v>
      </c>
      <c r="AV95" s="111">
        <f>'01 - dopravní část'!J33</f>
        <v>0</v>
      </c>
      <c r="AW95" s="111">
        <f>'01 - dopravní část'!J34</f>
        <v>0</v>
      </c>
      <c r="AX95" s="111">
        <f>'01 - dopravní část'!J35</f>
        <v>0</v>
      </c>
      <c r="AY95" s="111">
        <f>'01 - dopravní část'!J36</f>
        <v>0</v>
      </c>
      <c r="AZ95" s="111">
        <f>'01 - dopravní část'!F33</f>
        <v>0</v>
      </c>
      <c r="BA95" s="111">
        <f>'01 - dopravní část'!F34</f>
        <v>0</v>
      </c>
      <c r="BB95" s="111">
        <f>'01 - dopravní část'!F35</f>
        <v>0</v>
      </c>
      <c r="BC95" s="111">
        <f>'01 - dopravní část'!F36</f>
        <v>0</v>
      </c>
      <c r="BD95" s="113">
        <f>'01 - dopravní část'!F37</f>
        <v>0</v>
      </c>
      <c r="BE95" s="7"/>
      <c r="BT95" s="114" t="s">
        <v>83</v>
      </c>
      <c r="BV95" s="114" t="s">
        <v>77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7" customFormat="1" ht="16.5" customHeight="1">
      <c r="A96" s="103" t="s">
        <v>79</v>
      </c>
      <c r="B96" s="104"/>
      <c r="C96" s="105"/>
      <c r="D96" s="106" t="s">
        <v>86</v>
      </c>
      <c r="E96" s="106"/>
      <c r="F96" s="106"/>
      <c r="G96" s="106"/>
      <c r="H96" s="106"/>
      <c r="I96" s="107"/>
      <c r="J96" s="106" t="s">
        <v>87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odvodnění'!J30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82</v>
      </c>
      <c r="AR96" s="104"/>
      <c r="AS96" s="110">
        <v>0</v>
      </c>
      <c r="AT96" s="111">
        <f>ROUND(SUM(AV96:AW96),2)</f>
        <v>0</v>
      </c>
      <c r="AU96" s="112">
        <f>'02 - odvodnění'!P126</f>
        <v>0</v>
      </c>
      <c r="AV96" s="111">
        <f>'02 - odvodnění'!J33</f>
        <v>0</v>
      </c>
      <c r="AW96" s="111">
        <f>'02 - odvodnění'!J34</f>
        <v>0</v>
      </c>
      <c r="AX96" s="111">
        <f>'02 - odvodnění'!J35</f>
        <v>0</v>
      </c>
      <c r="AY96" s="111">
        <f>'02 - odvodnění'!J36</f>
        <v>0</v>
      </c>
      <c r="AZ96" s="111">
        <f>'02 - odvodnění'!F33</f>
        <v>0</v>
      </c>
      <c r="BA96" s="111">
        <f>'02 - odvodnění'!F34</f>
        <v>0</v>
      </c>
      <c r="BB96" s="111">
        <f>'02 - odvodnění'!F35</f>
        <v>0</v>
      </c>
      <c r="BC96" s="111">
        <f>'02 - odvodnění'!F36</f>
        <v>0</v>
      </c>
      <c r="BD96" s="113">
        <f>'02 - odvodnění'!F37</f>
        <v>0</v>
      </c>
      <c r="BE96" s="7"/>
      <c r="BT96" s="114" t="s">
        <v>83</v>
      </c>
      <c r="BV96" s="114" t="s">
        <v>77</v>
      </c>
      <c r="BW96" s="114" t="s">
        <v>88</v>
      </c>
      <c r="BX96" s="114" t="s">
        <v>4</v>
      </c>
      <c r="CL96" s="114" t="s">
        <v>1</v>
      </c>
      <c r="CM96" s="114" t="s">
        <v>85</v>
      </c>
    </row>
    <row r="97" s="7" customFormat="1" ht="16.5" customHeight="1">
      <c r="A97" s="103" t="s">
        <v>79</v>
      </c>
      <c r="B97" s="104"/>
      <c r="C97" s="105"/>
      <c r="D97" s="106" t="s">
        <v>89</v>
      </c>
      <c r="E97" s="106"/>
      <c r="F97" s="106"/>
      <c r="G97" s="106"/>
      <c r="H97" s="106"/>
      <c r="I97" s="107"/>
      <c r="J97" s="106" t="s">
        <v>90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veřejné osvětlení'!J30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82</v>
      </c>
      <c r="AR97" s="104"/>
      <c r="AS97" s="110">
        <v>0</v>
      </c>
      <c r="AT97" s="111">
        <f>ROUND(SUM(AV97:AW97),2)</f>
        <v>0</v>
      </c>
      <c r="AU97" s="112">
        <f>'03 - veřejné osvětlení'!P118</f>
        <v>0</v>
      </c>
      <c r="AV97" s="111">
        <f>'03 - veřejné osvětlení'!J33</f>
        <v>0</v>
      </c>
      <c r="AW97" s="111">
        <f>'03 - veřejné osvětlení'!J34</f>
        <v>0</v>
      </c>
      <c r="AX97" s="111">
        <f>'03 - veřejné osvětlení'!J35</f>
        <v>0</v>
      </c>
      <c r="AY97" s="111">
        <f>'03 - veřejné osvětlení'!J36</f>
        <v>0</v>
      </c>
      <c r="AZ97" s="111">
        <f>'03 - veřejné osvětlení'!F33</f>
        <v>0</v>
      </c>
      <c r="BA97" s="111">
        <f>'03 - veřejné osvětlení'!F34</f>
        <v>0</v>
      </c>
      <c r="BB97" s="111">
        <f>'03 - veřejné osvětlení'!F35</f>
        <v>0</v>
      </c>
      <c r="BC97" s="111">
        <f>'03 - veřejné osvětlení'!F36</f>
        <v>0</v>
      </c>
      <c r="BD97" s="113">
        <f>'03 - veřejné osvětlení'!F37</f>
        <v>0</v>
      </c>
      <c r="BE97" s="7"/>
      <c r="BT97" s="114" t="s">
        <v>83</v>
      </c>
      <c r="BV97" s="114" t="s">
        <v>77</v>
      </c>
      <c r="BW97" s="114" t="s">
        <v>91</v>
      </c>
      <c r="BX97" s="114" t="s">
        <v>4</v>
      </c>
      <c r="CL97" s="114" t="s">
        <v>1</v>
      </c>
      <c r="CM97" s="114" t="s">
        <v>85</v>
      </c>
    </row>
    <row r="98" s="7" customFormat="1" ht="16.5" customHeight="1">
      <c r="A98" s="103" t="s">
        <v>79</v>
      </c>
      <c r="B98" s="104"/>
      <c r="C98" s="105"/>
      <c r="D98" s="106" t="s">
        <v>92</v>
      </c>
      <c r="E98" s="106"/>
      <c r="F98" s="106"/>
      <c r="G98" s="106"/>
      <c r="H98" s="106"/>
      <c r="I98" s="107"/>
      <c r="J98" s="106" t="s">
        <v>93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vedlejší náklady'!J30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82</v>
      </c>
      <c r="AR98" s="104"/>
      <c r="AS98" s="110">
        <v>0</v>
      </c>
      <c r="AT98" s="111">
        <f>ROUND(SUM(AV98:AW98),2)</f>
        <v>0</v>
      </c>
      <c r="AU98" s="112">
        <f>'04 - vedlejší náklady'!P117</f>
        <v>0</v>
      </c>
      <c r="AV98" s="111">
        <f>'04 - vedlejší náklady'!J33</f>
        <v>0</v>
      </c>
      <c r="AW98" s="111">
        <f>'04 - vedlejší náklady'!J34</f>
        <v>0</v>
      </c>
      <c r="AX98" s="111">
        <f>'04 - vedlejší náklady'!J35</f>
        <v>0</v>
      </c>
      <c r="AY98" s="111">
        <f>'04 - vedlejší náklady'!J36</f>
        <v>0</v>
      </c>
      <c r="AZ98" s="111">
        <f>'04 - vedlejší náklady'!F33</f>
        <v>0</v>
      </c>
      <c r="BA98" s="111">
        <f>'04 - vedlejší náklady'!F34</f>
        <v>0</v>
      </c>
      <c r="BB98" s="111">
        <f>'04 - vedlejší náklady'!F35</f>
        <v>0</v>
      </c>
      <c r="BC98" s="111">
        <f>'04 - vedlejší náklady'!F36</f>
        <v>0</v>
      </c>
      <c r="BD98" s="113">
        <f>'04 - vedlejší náklady'!F37</f>
        <v>0</v>
      </c>
      <c r="BE98" s="7"/>
      <c r="BT98" s="114" t="s">
        <v>83</v>
      </c>
      <c r="BV98" s="114" t="s">
        <v>77</v>
      </c>
      <c r="BW98" s="114" t="s">
        <v>94</v>
      </c>
      <c r="BX98" s="114" t="s">
        <v>4</v>
      </c>
      <c r="CL98" s="114" t="s">
        <v>1</v>
      </c>
      <c r="CM98" s="114" t="s">
        <v>85</v>
      </c>
    </row>
    <row r="99" s="7" customFormat="1" ht="16.5" customHeight="1">
      <c r="A99" s="103" t="s">
        <v>79</v>
      </c>
      <c r="B99" s="104"/>
      <c r="C99" s="105"/>
      <c r="D99" s="106" t="s">
        <v>95</v>
      </c>
      <c r="E99" s="106"/>
      <c r="F99" s="106"/>
      <c r="G99" s="106"/>
      <c r="H99" s="106"/>
      <c r="I99" s="107"/>
      <c r="J99" s="106" t="s">
        <v>96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vegetační úpravy'!J30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82</v>
      </c>
      <c r="AR99" s="104"/>
      <c r="AS99" s="115">
        <v>0</v>
      </c>
      <c r="AT99" s="116">
        <f>ROUND(SUM(AV99:AW99),2)</f>
        <v>0</v>
      </c>
      <c r="AU99" s="117">
        <f>'05 - vegetační úpravy'!P117</f>
        <v>0</v>
      </c>
      <c r="AV99" s="116">
        <f>'05 - vegetační úpravy'!J33</f>
        <v>0</v>
      </c>
      <c r="AW99" s="116">
        <f>'05 - vegetační úpravy'!J34</f>
        <v>0</v>
      </c>
      <c r="AX99" s="116">
        <f>'05 - vegetační úpravy'!J35</f>
        <v>0</v>
      </c>
      <c r="AY99" s="116">
        <f>'05 - vegetační úpravy'!J36</f>
        <v>0</v>
      </c>
      <c r="AZ99" s="116">
        <f>'05 - vegetační úpravy'!F33</f>
        <v>0</v>
      </c>
      <c r="BA99" s="116">
        <f>'05 - vegetační úpravy'!F34</f>
        <v>0</v>
      </c>
      <c r="BB99" s="116">
        <f>'05 - vegetační úpravy'!F35</f>
        <v>0</v>
      </c>
      <c r="BC99" s="116">
        <f>'05 - vegetační úpravy'!F36</f>
        <v>0</v>
      </c>
      <c r="BD99" s="118">
        <f>'05 - vegetační úpravy'!F37</f>
        <v>0</v>
      </c>
      <c r="BE99" s="7"/>
      <c r="BT99" s="114" t="s">
        <v>83</v>
      </c>
      <c r="BV99" s="114" t="s">
        <v>77</v>
      </c>
      <c r="BW99" s="114" t="s">
        <v>97</v>
      </c>
      <c r="BX99" s="114" t="s">
        <v>4</v>
      </c>
      <c r="CL99" s="114" t="s">
        <v>1</v>
      </c>
      <c r="CM99" s="114" t="s">
        <v>85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opravní část'!C2" display="/"/>
    <hyperlink ref="A96" location="'02 - odvodnění'!C2" display="/"/>
    <hyperlink ref="A97" location="'03 - veřejné osvětlení'!C2" display="/"/>
    <hyperlink ref="A98" location="'04 - vedlejší náklady'!C2" display="/"/>
    <hyperlink ref="A99" location="'05 - vegetač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98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15</v>
      </c>
      <c r="I6" s="119"/>
      <c r="L6" s="21"/>
    </row>
    <row r="7" s="1" customFormat="1" ht="16.5" customHeight="1">
      <c r="B7" s="21"/>
      <c r="E7" s="122" t="str">
        <f>'Rekapitulace stavby'!K6</f>
        <v>Ostrov, Jáchymovská ulice - řešení dopravy v klidu (úsek Hlavní - Tesco)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100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124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124" t="s">
        <v>21</v>
      </c>
      <c r="J12" s="68" t="str">
        <f>'Rekapitulace stavby'!AN8</f>
        <v>11. 2. 2019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124" t="s">
        <v>24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124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4" t="s">
        <v>24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4" t="s">
        <v>24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124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124" t="s">
        <v>24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35</v>
      </c>
      <c r="E30" s="37"/>
      <c r="F30" s="37"/>
      <c r="G30" s="37"/>
      <c r="H30" s="37"/>
      <c r="I30" s="123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131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39</v>
      </c>
      <c r="E33" s="31" t="s">
        <v>40</v>
      </c>
      <c r="F33" s="133">
        <f>ROUND((SUM(BE130:BE328)),  2)</f>
        <v>0</v>
      </c>
      <c r="G33" s="37"/>
      <c r="H33" s="37"/>
      <c r="I33" s="134">
        <v>0.20999999999999999</v>
      </c>
      <c r="J33" s="133">
        <f>ROUND(((SUM(BE130:BE328))*I33),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33">
        <f>ROUND((SUM(BF130:BF328)),  2)</f>
        <v>0</v>
      </c>
      <c r="G34" s="37"/>
      <c r="H34" s="37"/>
      <c r="I34" s="134">
        <v>0.14999999999999999</v>
      </c>
      <c r="J34" s="133">
        <f>ROUND(((SUM(BF130:BF328))*I34),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3">
        <f>ROUND((SUM(BG130:BG328)),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3">
        <f>ROUND((SUM(BH130:BH328)),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3">
        <f>ROUND((SUM(BI130:BI328)),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45</v>
      </c>
      <c r="E39" s="80"/>
      <c r="F39" s="80"/>
      <c r="G39" s="137" t="s">
        <v>46</v>
      </c>
      <c r="H39" s="138" t="s">
        <v>47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43" t="s">
        <v>51</v>
      </c>
      <c r="G61" s="57" t="s">
        <v>50</v>
      </c>
      <c r="H61" s="40"/>
      <c r="I61" s="144"/>
      <c r="J61" s="14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43" t="s">
        <v>51</v>
      </c>
      <c r="G76" s="57" t="s">
        <v>50</v>
      </c>
      <c r="H76" s="40"/>
      <c r="I76" s="144"/>
      <c r="J76" s="14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Ostrov, Jáchymovská ulice - řešení dopravy v klidu (úsek Hlavní - Tesco)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dopravní část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 </v>
      </c>
      <c r="G89" s="37"/>
      <c r="H89" s="37"/>
      <c r="I89" s="124" t="s">
        <v>21</v>
      </c>
      <c r="J89" s="68" t="str">
        <f>IF(J12="","",J12)</f>
        <v>11. 2. 2019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Město Ostrov</v>
      </c>
      <c r="G91" s="37"/>
      <c r="H91" s="37"/>
      <c r="I91" s="124" t="s">
        <v>29</v>
      </c>
      <c r="J91" s="35" t="str">
        <f>E21</f>
        <v>BPO s.r.o.Ostrov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4" t="s">
        <v>32</v>
      </c>
      <c r="J92" s="35" t="str">
        <f>E24</f>
        <v>Neubauerová Soňa, SK-Projekt Ostrov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102</v>
      </c>
      <c r="D94" s="135"/>
      <c r="E94" s="135"/>
      <c r="F94" s="135"/>
      <c r="G94" s="135"/>
      <c r="H94" s="135"/>
      <c r="I94" s="150"/>
      <c r="J94" s="151" t="s">
        <v>103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104</v>
      </c>
      <c r="D96" s="37"/>
      <c r="E96" s="37"/>
      <c r="F96" s="37"/>
      <c r="G96" s="37"/>
      <c r="H96" s="37"/>
      <c r="I96" s="123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53"/>
      <c r="C97" s="9"/>
      <c r="D97" s="154" t="s">
        <v>106</v>
      </c>
      <c r="E97" s="155"/>
      <c r="F97" s="155"/>
      <c r="G97" s="155"/>
      <c r="H97" s="155"/>
      <c r="I97" s="156"/>
      <c r="J97" s="157">
        <f>J131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107</v>
      </c>
      <c r="E98" s="160"/>
      <c r="F98" s="160"/>
      <c r="G98" s="160"/>
      <c r="H98" s="160"/>
      <c r="I98" s="161"/>
      <c r="J98" s="162">
        <f>J132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8"/>
      <c r="C99" s="10"/>
      <c r="D99" s="159" t="s">
        <v>108</v>
      </c>
      <c r="E99" s="160"/>
      <c r="F99" s="160"/>
      <c r="G99" s="160"/>
      <c r="H99" s="160"/>
      <c r="I99" s="161"/>
      <c r="J99" s="162">
        <f>J183</f>
        <v>0</v>
      </c>
      <c r="K99" s="10"/>
      <c r="L99" s="15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8"/>
      <c r="C100" s="10"/>
      <c r="D100" s="159" t="s">
        <v>109</v>
      </c>
      <c r="E100" s="160"/>
      <c r="F100" s="160"/>
      <c r="G100" s="160"/>
      <c r="H100" s="160"/>
      <c r="I100" s="161"/>
      <c r="J100" s="162">
        <f>J197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8"/>
      <c r="C101" s="10"/>
      <c r="D101" s="159" t="s">
        <v>110</v>
      </c>
      <c r="E101" s="160"/>
      <c r="F101" s="160"/>
      <c r="G101" s="160"/>
      <c r="H101" s="160"/>
      <c r="I101" s="161"/>
      <c r="J101" s="162">
        <f>J201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8"/>
      <c r="C102" s="10"/>
      <c r="D102" s="159" t="s">
        <v>111</v>
      </c>
      <c r="E102" s="160"/>
      <c r="F102" s="160"/>
      <c r="G102" s="160"/>
      <c r="H102" s="160"/>
      <c r="I102" s="161"/>
      <c r="J102" s="162">
        <f>J203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8"/>
      <c r="C103" s="10"/>
      <c r="D103" s="159" t="s">
        <v>112</v>
      </c>
      <c r="E103" s="160"/>
      <c r="F103" s="160"/>
      <c r="G103" s="160"/>
      <c r="H103" s="160"/>
      <c r="I103" s="161"/>
      <c r="J103" s="162">
        <f>J220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8"/>
      <c r="C104" s="10"/>
      <c r="D104" s="159" t="s">
        <v>113</v>
      </c>
      <c r="E104" s="160"/>
      <c r="F104" s="160"/>
      <c r="G104" s="160"/>
      <c r="H104" s="160"/>
      <c r="I104" s="161"/>
      <c r="J104" s="162">
        <f>J241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8"/>
      <c r="C105" s="10"/>
      <c r="D105" s="159" t="s">
        <v>114</v>
      </c>
      <c r="E105" s="160"/>
      <c r="F105" s="160"/>
      <c r="G105" s="160"/>
      <c r="H105" s="160"/>
      <c r="I105" s="161"/>
      <c r="J105" s="162">
        <f>J257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8"/>
      <c r="C106" s="10"/>
      <c r="D106" s="159" t="s">
        <v>115</v>
      </c>
      <c r="E106" s="160"/>
      <c r="F106" s="160"/>
      <c r="G106" s="160"/>
      <c r="H106" s="160"/>
      <c r="I106" s="161"/>
      <c r="J106" s="162">
        <f>J266</f>
        <v>0</v>
      </c>
      <c r="K106" s="10"/>
      <c r="L106" s="15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8"/>
      <c r="C107" s="10"/>
      <c r="D107" s="159" t="s">
        <v>116</v>
      </c>
      <c r="E107" s="160"/>
      <c r="F107" s="160"/>
      <c r="G107" s="160"/>
      <c r="H107" s="160"/>
      <c r="I107" s="161"/>
      <c r="J107" s="162">
        <f>J271</f>
        <v>0</v>
      </c>
      <c r="K107" s="10"/>
      <c r="L107" s="15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8"/>
      <c r="C108" s="10"/>
      <c r="D108" s="159" t="s">
        <v>117</v>
      </c>
      <c r="E108" s="160"/>
      <c r="F108" s="160"/>
      <c r="G108" s="160"/>
      <c r="H108" s="160"/>
      <c r="I108" s="161"/>
      <c r="J108" s="162">
        <f>J280</f>
        <v>0</v>
      </c>
      <c r="K108" s="10"/>
      <c r="L108" s="15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8"/>
      <c r="C109" s="10"/>
      <c r="D109" s="159" t="s">
        <v>118</v>
      </c>
      <c r="E109" s="160"/>
      <c r="F109" s="160"/>
      <c r="G109" s="160"/>
      <c r="H109" s="160"/>
      <c r="I109" s="161"/>
      <c r="J109" s="162">
        <f>J315</f>
        <v>0</v>
      </c>
      <c r="K109" s="10"/>
      <c r="L109" s="15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8"/>
      <c r="C110" s="10"/>
      <c r="D110" s="159" t="s">
        <v>119</v>
      </c>
      <c r="E110" s="160"/>
      <c r="F110" s="160"/>
      <c r="G110" s="160"/>
      <c r="H110" s="160"/>
      <c r="I110" s="161"/>
      <c r="J110" s="162">
        <f>J319</f>
        <v>0</v>
      </c>
      <c r="K110" s="10"/>
      <c r="L110" s="15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147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148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120</v>
      </c>
      <c r="D117" s="37"/>
      <c r="E117" s="37"/>
      <c r="F117" s="37"/>
      <c r="G117" s="37"/>
      <c r="H117" s="37"/>
      <c r="I117" s="123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123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15</v>
      </c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122" t="str">
        <f>E7</f>
        <v>Ostrov, Jáchymovská ulice - řešení dopravy v klidu (úsek Hlavní - Tesco)</v>
      </c>
      <c r="F120" s="31"/>
      <c r="G120" s="31"/>
      <c r="H120" s="31"/>
      <c r="I120" s="123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99</v>
      </c>
      <c r="D121" s="37"/>
      <c r="E121" s="37"/>
      <c r="F121" s="37"/>
      <c r="G121" s="37"/>
      <c r="H121" s="37"/>
      <c r="I121" s="123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E9</f>
        <v>01 - dopravní část</v>
      </c>
      <c r="F122" s="37"/>
      <c r="G122" s="37"/>
      <c r="H122" s="37"/>
      <c r="I122" s="123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123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19</v>
      </c>
      <c r="D124" s="37"/>
      <c r="E124" s="37"/>
      <c r="F124" s="26" t="str">
        <f>F12</f>
        <v xml:space="preserve"> </v>
      </c>
      <c r="G124" s="37"/>
      <c r="H124" s="37"/>
      <c r="I124" s="124" t="s">
        <v>21</v>
      </c>
      <c r="J124" s="68" t="str">
        <f>IF(J12="","",J12)</f>
        <v>11. 2. 2019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123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23</v>
      </c>
      <c r="D126" s="37"/>
      <c r="E126" s="37"/>
      <c r="F126" s="26" t="str">
        <f>E15</f>
        <v>Město Ostrov</v>
      </c>
      <c r="G126" s="37"/>
      <c r="H126" s="37"/>
      <c r="I126" s="124" t="s">
        <v>29</v>
      </c>
      <c r="J126" s="35" t="str">
        <f>E21</f>
        <v>BPO s.r.o.Ostrov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27</v>
      </c>
      <c r="D127" s="37"/>
      <c r="E127" s="37"/>
      <c r="F127" s="26" t="str">
        <f>IF(E18="","",E18)</f>
        <v>Vyplň údaj</v>
      </c>
      <c r="G127" s="37"/>
      <c r="H127" s="37"/>
      <c r="I127" s="124" t="s">
        <v>32</v>
      </c>
      <c r="J127" s="35" t="str">
        <f>E24</f>
        <v>Neubauerová Soňa, SK-Projekt Ostrov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123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63"/>
      <c r="B129" s="164"/>
      <c r="C129" s="165" t="s">
        <v>121</v>
      </c>
      <c r="D129" s="166" t="s">
        <v>60</v>
      </c>
      <c r="E129" s="166" t="s">
        <v>56</v>
      </c>
      <c r="F129" s="166" t="s">
        <v>57</v>
      </c>
      <c r="G129" s="166" t="s">
        <v>122</v>
      </c>
      <c r="H129" s="166" t="s">
        <v>123</v>
      </c>
      <c r="I129" s="167" t="s">
        <v>124</v>
      </c>
      <c r="J129" s="168" t="s">
        <v>103</v>
      </c>
      <c r="K129" s="169" t="s">
        <v>125</v>
      </c>
      <c r="L129" s="170"/>
      <c r="M129" s="85" t="s">
        <v>1</v>
      </c>
      <c r="N129" s="86" t="s">
        <v>39</v>
      </c>
      <c r="O129" s="86" t="s">
        <v>126</v>
      </c>
      <c r="P129" s="86" t="s">
        <v>127</v>
      </c>
      <c r="Q129" s="86" t="s">
        <v>128</v>
      </c>
      <c r="R129" s="86" t="s">
        <v>129</v>
      </c>
      <c r="S129" s="86" t="s">
        <v>130</v>
      </c>
      <c r="T129" s="87" t="s">
        <v>131</v>
      </c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="2" customFormat="1" ht="22.8" customHeight="1">
      <c r="A130" s="37"/>
      <c r="B130" s="38"/>
      <c r="C130" s="92" t="s">
        <v>132</v>
      </c>
      <c r="D130" s="37"/>
      <c r="E130" s="37"/>
      <c r="F130" s="37"/>
      <c r="G130" s="37"/>
      <c r="H130" s="37"/>
      <c r="I130" s="123"/>
      <c r="J130" s="171">
        <f>BK130</f>
        <v>0</v>
      </c>
      <c r="K130" s="37"/>
      <c r="L130" s="38"/>
      <c r="M130" s="88"/>
      <c r="N130" s="72"/>
      <c r="O130" s="89"/>
      <c r="P130" s="172">
        <f>P131</f>
        <v>0</v>
      </c>
      <c r="Q130" s="89"/>
      <c r="R130" s="172">
        <f>R131</f>
        <v>1163.6542600000003</v>
      </c>
      <c r="S130" s="89"/>
      <c r="T130" s="173">
        <f>T131</f>
        <v>392.69000000000005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74</v>
      </c>
      <c r="AU130" s="18" t="s">
        <v>105</v>
      </c>
      <c r="BK130" s="174">
        <f>BK131</f>
        <v>0</v>
      </c>
    </row>
    <row r="131" s="12" customFormat="1" ht="25.92" customHeight="1">
      <c r="A131" s="12"/>
      <c r="B131" s="175"/>
      <c r="C131" s="12"/>
      <c r="D131" s="176" t="s">
        <v>74</v>
      </c>
      <c r="E131" s="177" t="s">
        <v>133</v>
      </c>
      <c r="F131" s="177" t="s">
        <v>134</v>
      </c>
      <c r="G131" s="12"/>
      <c r="H131" s="12"/>
      <c r="I131" s="178"/>
      <c r="J131" s="179">
        <f>BK131</f>
        <v>0</v>
      </c>
      <c r="K131" s="12"/>
      <c r="L131" s="175"/>
      <c r="M131" s="180"/>
      <c r="N131" s="181"/>
      <c r="O131" s="181"/>
      <c r="P131" s="182">
        <f>P132+P183+P197+P201+P203+P220+P241+P257+P266+P271+P280+P315+P319</f>
        <v>0</v>
      </c>
      <c r="Q131" s="181"/>
      <c r="R131" s="182">
        <f>R132+R183+R197+R201+R203+R220+R241+R257+R266+R271+R280+R315+R319</f>
        <v>1163.6542600000003</v>
      </c>
      <c r="S131" s="181"/>
      <c r="T131" s="183">
        <f>T132+T183+T197+T201+T203+T220+T241+T257+T266+T271+T280+T315+T319</f>
        <v>392.69000000000005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6" t="s">
        <v>83</v>
      </c>
      <c r="AT131" s="184" t="s">
        <v>74</v>
      </c>
      <c r="AU131" s="184" t="s">
        <v>75</v>
      </c>
      <c r="AY131" s="176" t="s">
        <v>135</v>
      </c>
      <c r="BK131" s="185">
        <f>BK132+BK183+BK197+BK201+BK203+BK220+BK241+BK257+BK266+BK271+BK280+BK315+BK319</f>
        <v>0</v>
      </c>
    </row>
    <row r="132" s="12" customFormat="1" ht="22.8" customHeight="1">
      <c r="A132" s="12"/>
      <c r="B132" s="175"/>
      <c r="C132" s="12"/>
      <c r="D132" s="176" t="s">
        <v>74</v>
      </c>
      <c r="E132" s="186" t="s">
        <v>83</v>
      </c>
      <c r="F132" s="186" t="s">
        <v>136</v>
      </c>
      <c r="G132" s="12"/>
      <c r="H132" s="12"/>
      <c r="I132" s="178"/>
      <c r="J132" s="187">
        <f>BK132</f>
        <v>0</v>
      </c>
      <c r="K132" s="12"/>
      <c r="L132" s="175"/>
      <c r="M132" s="180"/>
      <c r="N132" s="181"/>
      <c r="O132" s="181"/>
      <c r="P132" s="182">
        <f>SUM(P133:P182)</f>
        <v>0</v>
      </c>
      <c r="Q132" s="181"/>
      <c r="R132" s="182">
        <f>SUM(R133:R182)</f>
        <v>112.53863</v>
      </c>
      <c r="S132" s="181"/>
      <c r="T132" s="183">
        <f>SUM(T133:T182)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6" t="s">
        <v>83</v>
      </c>
      <c r="AT132" s="184" t="s">
        <v>74</v>
      </c>
      <c r="AU132" s="184" t="s">
        <v>83</v>
      </c>
      <c r="AY132" s="176" t="s">
        <v>135</v>
      </c>
      <c r="BK132" s="185">
        <f>SUM(BK133:BK182)</f>
        <v>0</v>
      </c>
    </row>
    <row r="133" s="2" customFormat="1" ht="21.75" customHeight="1">
      <c r="A133" s="37"/>
      <c r="B133" s="188"/>
      <c r="C133" s="189" t="s">
        <v>83</v>
      </c>
      <c r="D133" s="189" t="s">
        <v>137</v>
      </c>
      <c r="E133" s="190" t="s">
        <v>138</v>
      </c>
      <c r="F133" s="191" t="s">
        <v>139</v>
      </c>
      <c r="G133" s="192" t="s">
        <v>140</v>
      </c>
      <c r="H133" s="193">
        <v>1150</v>
      </c>
      <c r="I133" s="194"/>
      <c r="J133" s="193">
        <f>ROUND(I133*H133,2)</f>
        <v>0</v>
      </c>
      <c r="K133" s="195"/>
      <c r="L133" s="38"/>
      <c r="M133" s="196" t="s">
        <v>1</v>
      </c>
      <c r="N133" s="197" t="s">
        <v>40</v>
      </c>
      <c r="O133" s="76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141</v>
      </c>
      <c r="AT133" s="200" t="s">
        <v>137</v>
      </c>
      <c r="AU133" s="200" t="s">
        <v>85</v>
      </c>
      <c r="AY133" s="18" t="s">
        <v>135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83</v>
      </c>
      <c r="BK133" s="201">
        <f>ROUND(I133*H133,2)</f>
        <v>0</v>
      </c>
      <c r="BL133" s="18" t="s">
        <v>141</v>
      </c>
      <c r="BM133" s="200" t="s">
        <v>142</v>
      </c>
    </row>
    <row r="134" s="13" customFormat="1">
      <c r="A134" s="13"/>
      <c r="B134" s="202"/>
      <c r="C134" s="13"/>
      <c r="D134" s="203" t="s">
        <v>143</v>
      </c>
      <c r="E134" s="204" t="s">
        <v>1</v>
      </c>
      <c r="F134" s="205" t="s">
        <v>144</v>
      </c>
      <c r="G134" s="13"/>
      <c r="H134" s="204" t="s">
        <v>1</v>
      </c>
      <c r="I134" s="206"/>
      <c r="J134" s="13"/>
      <c r="K134" s="13"/>
      <c r="L134" s="202"/>
      <c r="M134" s="207"/>
      <c r="N134" s="208"/>
      <c r="O134" s="208"/>
      <c r="P134" s="208"/>
      <c r="Q134" s="208"/>
      <c r="R134" s="208"/>
      <c r="S134" s="208"/>
      <c r="T134" s="2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4" t="s">
        <v>143</v>
      </c>
      <c r="AU134" s="204" t="s">
        <v>85</v>
      </c>
      <c r="AV134" s="13" t="s">
        <v>83</v>
      </c>
      <c r="AW134" s="13" t="s">
        <v>31</v>
      </c>
      <c r="AX134" s="13" t="s">
        <v>75</v>
      </c>
      <c r="AY134" s="204" t="s">
        <v>135</v>
      </c>
    </row>
    <row r="135" s="13" customFormat="1">
      <c r="A135" s="13"/>
      <c r="B135" s="202"/>
      <c r="C135" s="13"/>
      <c r="D135" s="203" t="s">
        <v>143</v>
      </c>
      <c r="E135" s="204" t="s">
        <v>1</v>
      </c>
      <c r="F135" s="205" t="s">
        <v>145</v>
      </c>
      <c r="G135" s="13"/>
      <c r="H135" s="204" t="s">
        <v>1</v>
      </c>
      <c r="I135" s="206"/>
      <c r="J135" s="13"/>
      <c r="K135" s="13"/>
      <c r="L135" s="202"/>
      <c r="M135" s="207"/>
      <c r="N135" s="208"/>
      <c r="O135" s="208"/>
      <c r="P135" s="208"/>
      <c r="Q135" s="208"/>
      <c r="R135" s="208"/>
      <c r="S135" s="208"/>
      <c r="T135" s="2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4" t="s">
        <v>143</v>
      </c>
      <c r="AU135" s="204" t="s">
        <v>85</v>
      </c>
      <c r="AV135" s="13" t="s">
        <v>83</v>
      </c>
      <c r="AW135" s="13" t="s">
        <v>31</v>
      </c>
      <c r="AX135" s="13" t="s">
        <v>75</v>
      </c>
      <c r="AY135" s="204" t="s">
        <v>135</v>
      </c>
    </row>
    <row r="136" s="14" customFormat="1">
      <c r="A136" s="14"/>
      <c r="B136" s="210"/>
      <c r="C136" s="14"/>
      <c r="D136" s="203" t="s">
        <v>143</v>
      </c>
      <c r="E136" s="211" t="s">
        <v>1</v>
      </c>
      <c r="F136" s="212" t="s">
        <v>146</v>
      </c>
      <c r="G136" s="14"/>
      <c r="H136" s="213">
        <v>850</v>
      </c>
      <c r="I136" s="214"/>
      <c r="J136" s="14"/>
      <c r="K136" s="14"/>
      <c r="L136" s="210"/>
      <c r="M136" s="215"/>
      <c r="N136" s="216"/>
      <c r="O136" s="216"/>
      <c r="P136" s="216"/>
      <c r="Q136" s="216"/>
      <c r="R136" s="216"/>
      <c r="S136" s="216"/>
      <c r="T136" s="2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11" t="s">
        <v>143</v>
      </c>
      <c r="AU136" s="211" t="s">
        <v>85</v>
      </c>
      <c r="AV136" s="14" t="s">
        <v>85</v>
      </c>
      <c r="AW136" s="14" t="s">
        <v>31</v>
      </c>
      <c r="AX136" s="14" t="s">
        <v>75</v>
      </c>
      <c r="AY136" s="211" t="s">
        <v>135</v>
      </c>
    </row>
    <row r="137" s="13" customFormat="1">
      <c r="A137" s="13"/>
      <c r="B137" s="202"/>
      <c r="C137" s="13"/>
      <c r="D137" s="203" t="s">
        <v>143</v>
      </c>
      <c r="E137" s="204" t="s">
        <v>1</v>
      </c>
      <c r="F137" s="205" t="s">
        <v>147</v>
      </c>
      <c r="G137" s="13"/>
      <c r="H137" s="204" t="s">
        <v>1</v>
      </c>
      <c r="I137" s="206"/>
      <c r="J137" s="13"/>
      <c r="K137" s="13"/>
      <c r="L137" s="202"/>
      <c r="M137" s="207"/>
      <c r="N137" s="208"/>
      <c r="O137" s="208"/>
      <c r="P137" s="208"/>
      <c r="Q137" s="208"/>
      <c r="R137" s="208"/>
      <c r="S137" s="208"/>
      <c r="T137" s="2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4" t="s">
        <v>143</v>
      </c>
      <c r="AU137" s="204" t="s">
        <v>85</v>
      </c>
      <c r="AV137" s="13" t="s">
        <v>83</v>
      </c>
      <c r="AW137" s="13" t="s">
        <v>31</v>
      </c>
      <c r="AX137" s="13" t="s">
        <v>75</v>
      </c>
      <c r="AY137" s="204" t="s">
        <v>135</v>
      </c>
    </row>
    <row r="138" s="14" customFormat="1">
      <c r="A138" s="14"/>
      <c r="B138" s="210"/>
      <c r="C138" s="14"/>
      <c r="D138" s="203" t="s">
        <v>143</v>
      </c>
      <c r="E138" s="211" t="s">
        <v>1</v>
      </c>
      <c r="F138" s="212" t="s">
        <v>148</v>
      </c>
      <c r="G138" s="14"/>
      <c r="H138" s="213">
        <v>300</v>
      </c>
      <c r="I138" s="214"/>
      <c r="J138" s="14"/>
      <c r="K138" s="14"/>
      <c r="L138" s="210"/>
      <c r="M138" s="215"/>
      <c r="N138" s="216"/>
      <c r="O138" s="216"/>
      <c r="P138" s="216"/>
      <c r="Q138" s="216"/>
      <c r="R138" s="216"/>
      <c r="S138" s="216"/>
      <c r="T138" s="2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1" t="s">
        <v>143</v>
      </c>
      <c r="AU138" s="211" t="s">
        <v>85</v>
      </c>
      <c r="AV138" s="14" t="s">
        <v>85</v>
      </c>
      <c r="AW138" s="14" t="s">
        <v>31</v>
      </c>
      <c r="AX138" s="14" t="s">
        <v>75</v>
      </c>
      <c r="AY138" s="211" t="s">
        <v>135</v>
      </c>
    </row>
    <row r="139" s="15" customFormat="1">
      <c r="A139" s="15"/>
      <c r="B139" s="218"/>
      <c r="C139" s="15"/>
      <c r="D139" s="203" t="s">
        <v>143</v>
      </c>
      <c r="E139" s="219" t="s">
        <v>1</v>
      </c>
      <c r="F139" s="220" t="s">
        <v>149</v>
      </c>
      <c r="G139" s="15"/>
      <c r="H139" s="221">
        <v>1150</v>
      </c>
      <c r="I139" s="222"/>
      <c r="J139" s="15"/>
      <c r="K139" s="15"/>
      <c r="L139" s="218"/>
      <c r="M139" s="223"/>
      <c r="N139" s="224"/>
      <c r="O139" s="224"/>
      <c r="P139" s="224"/>
      <c r="Q139" s="224"/>
      <c r="R139" s="224"/>
      <c r="S139" s="224"/>
      <c r="T139" s="22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19" t="s">
        <v>143</v>
      </c>
      <c r="AU139" s="219" t="s">
        <v>85</v>
      </c>
      <c r="AV139" s="15" t="s">
        <v>141</v>
      </c>
      <c r="AW139" s="15" t="s">
        <v>31</v>
      </c>
      <c r="AX139" s="15" t="s">
        <v>83</v>
      </c>
      <c r="AY139" s="219" t="s">
        <v>135</v>
      </c>
    </row>
    <row r="140" s="2" customFormat="1" ht="21.75" customHeight="1">
      <c r="A140" s="37"/>
      <c r="B140" s="188"/>
      <c r="C140" s="189" t="s">
        <v>85</v>
      </c>
      <c r="D140" s="189" t="s">
        <v>137</v>
      </c>
      <c r="E140" s="190" t="s">
        <v>150</v>
      </c>
      <c r="F140" s="191" t="s">
        <v>151</v>
      </c>
      <c r="G140" s="192" t="s">
        <v>140</v>
      </c>
      <c r="H140" s="193">
        <v>575</v>
      </c>
      <c r="I140" s="194"/>
      <c r="J140" s="193">
        <f>ROUND(I140*H140,2)</f>
        <v>0</v>
      </c>
      <c r="K140" s="195"/>
      <c r="L140" s="38"/>
      <c r="M140" s="196" t="s">
        <v>1</v>
      </c>
      <c r="N140" s="197" t="s">
        <v>40</v>
      </c>
      <c r="O140" s="76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0" t="s">
        <v>141</v>
      </c>
      <c r="AT140" s="200" t="s">
        <v>137</v>
      </c>
      <c r="AU140" s="200" t="s">
        <v>85</v>
      </c>
      <c r="AY140" s="18" t="s">
        <v>135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83</v>
      </c>
      <c r="BK140" s="201">
        <f>ROUND(I140*H140,2)</f>
        <v>0</v>
      </c>
      <c r="BL140" s="18" t="s">
        <v>141</v>
      </c>
      <c r="BM140" s="200" t="s">
        <v>152</v>
      </c>
    </row>
    <row r="141" s="14" customFormat="1">
      <c r="A141" s="14"/>
      <c r="B141" s="210"/>
      <c r="C141" s="14"/>
      <c r="D141" s="203" t="s">
        <v>143</v>
      </c>
      <c r="E141" s="211" t="s">
        <v>1</v>
      </c>
      <c r="F141" s="212" t="s">
        <v>153</v>
      </c>
      <c r="G141" s="14"/>
      <c r="H141" s="213">
        <v>575</v>
      </c>
      <c r="I141" s="214"/>
      <c r="J141" s="14"/>
      <c r="K141" s="14"/>
      <c r="L141" s="210"/>
      <c r="M141" s="215"/>
      <c r="N141" s="216"/>
      <c r="O141" s="216"/>
      <c r="P141" s="216"/>
      <c r="Q141" s="216"/>
      <c r="R141" s="216"/>
      <c r="S141" s="216"/>
      <c r="T141" s="21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1" t="s">
        <v>143</v>
      </c>
      <c r="AU141" s="211" t="s">
        <v>85</v>
      </c>
      <c r="AV141" s="14" t="s">
        <v>85</v>
      </c>
      <c r="AW141" s="14" t="s">
        <v>31</v>
      </c>
      <c r="AX141" s="14" t="s">
        <v>83</v>
      </c>
      <c r="AY141" s="211" t="s">
        <v>135</v>
      </c>
    </row>
    <row r="142" s="2" customFormat="1" ht="21.75" customHeight="1">
      <c r="A142" s="37"/>
      <c r="B142" s="188"/>
      <c r="C142" s="189" t="s">
        <v>154</v>
      </c>
      <c r="D142" s="189" t="s">
        <v>137</v>
      </c>
      <c r="E142" s="190" t="s">
        <v>155</v>
      </c>
      <c r="F142" s="191" t="s">
        <v>156</v>
      </c>
      <c r="G142" s="192" t="s">
        <v>140</v>
      </c>
      <c r="H142" s="193">
        <v>115</v>
      </c>
      <c r="I142" s="194"/>
      <c r="J142" s="193">
        <f>ROUND(I142*H142,2)</f>
        <v>0</v>
      </c>
      <c r="K142" s="195"/>
      <c r="L142" s="38"/>
      <c r="M142" s="196" t="s">
        <v>1</v>
      </c>
      <c r="N142" s="197" t="s">
        <v>40</v>
      </c>
      <c r="O142" s="76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0" t="s">
        <v>141</v>
      </c>
      <c r="AT142" s="200" t="s">
        <v>137</v>
      </c>
      <c r="AU142" s="200" t="s">
        <v>85</v>
      </c>
      <c r="AY142" s="18" t="s">
        <v>135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83</v>
      </c>
      <c r="BK142" s="201">
        <f>ROUND(I142*H142,2)</f>
        <v>0</v>
      </c>
      <c r="BL142" s="18" t="s">
        <v>141</v>
      </c>
      <c r="BM142" s="200" t="s">
        <v>157</v>
      </c>
    </row>
    <row r="143" s="13" customFormat="1">
      <c r="A143" s="13"/>
      <c r="B143" s="202"/>
      <c r="C143" s="13"/>
      <c r="D143" s="203" t="s">
        <v>143</v>
      </c>
      <c r="E143" s="204" t="s">
        <v>1</v>
      </c>
      <c r="F143" s="205" t="s">
        <v>158</v>
      </c>
      <c r="G143" s="13"/>
      <c r="H143" s="204" t="s">
        <v>1</v>
      </c>
      <c r="I143" s="206"/>
      <c r="J143" s="13"/>
      <c r="K143" s="13"/>
      <c r="L143" s="202"/>
      <c r="M143" s="207"/>
      <c r="N143" s="208"/>
      <c r="O143" s="208"/>
      <c r="P143" s="208"/>
      <c r="Q143" s="208"/>
      <c r="R143" s="208"/>
      <c r="S143" s="208"/>
      <c r="T143" s="20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4" t="s">
        <v>143</v>
      </c>
      <c r="AU143" s="204" t="s">
        <v>85</v>
      </c>
      <c r="AV143" s="13" t="s">
        <v>83</v>
      </c>
      <c r="AW143" s="13" t="s">
        <v>31</v>
      </c>
      <c r="AX143" s="13" t="s">
        <v>75</v>
      </c>
      <c r="AY143" s="204" t="s">
        <v>135</v>
      </c>
    </row>
    <row r="144" s="14" customFormat="1">
      <c r="A144" s="14"/>
      <c r="B144" s="210"/>
      <c r="C144" s="14"/>
      <c r="D144" s="203" t="s">
        <v>143</v>
      </c>
      <c r="E144" s="211" t="s">
        <v>1</v>
      </c>
      <c r="F144" s="212" t="s">
        <v>159</v>
      </c>
      <c r="G144" s="14"/>
      <c r="H144" s="213">
        <v>115</v>
      </c>
      <c r="I144" s="214"/>
      <c r="J144" s="14"/>
      <c r="K144" s="14"/>
      <c r="L144" s="210"/>
      <c r="M144" s="215"/>
      <c r="N144" s="216"/>
      <c r="O144" s="216"/>
      <c r="P144" s="216"/>
      <c r="Q144" s="216"/>
      <c r="R144" s="216"/>
      <c r="S144" s="216"/>
      <c r="T144" s="2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1" t="s">
        <v>143</v>
      </c>
      <c r="AU144" s="211" t="s">
        <v>85</v>
      </c>
      <c r="AV144" s="14" t="s">
        <v>85</v>
      </c>
      <c r="AW144" s="14" t="s">
        <v>31</v>
      </c>
      <c r="AX144" s="14" t="s">
        <v>83</v>
      </c>
      <c r="AY144" s="211" t="s">
        <v>135</v>
      </c>
    </row>
    <row r="145" s="2" customFormat="1" ht="21.75" customHeight="1">
      <c r="A145" s="37"/>
      <c r="B145" s="188"/>
      <c r="C145" s="189" t="s">
        <v>141</v>
      </c>
      <c r="D145" s="189" t="s">
        <v>137</v>
      </c>
      <c r="E145" s="190" t="s">
        <v>160</v>
      </c>
      <c r="F145" s="191" t="s">
        <v>161</v>
      </c>
      <c r="G145" s="192" t="s">
        <v>140</v>
      </c>
      <c r="H145" s="193">
        <v>33</v>
      </c>
      <c r="I145" s="194"/>
      <c r="J145" s="193">
        <f>ROUND(I145*H145,2)</f>
        <v>0</v>
      </c>
      <c r="K145" s="195"/>
      <c r="L145" s="38"/>
      <c r="M145" s="196" t="s">
        <v>1</v>
      </c>
      <c r="N145" s="197" t="s">
        <v>40</v>
      </c>
      <c r="O145" s="76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0" t="s">
        <v>141</v>
      </c>
      <c r="AT145" s="200" t="s">
        <v>137</v>
      </c>
      <c r="AU145" s="200" t="s">
        <v>85</v>
      </c>
      <c r="AY145" s="18" t="s">
        <v>135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83</v>
      </c>
      <c r="BK145" s="201">
        <f>ROUND(I145*H145,2)</f>
        <v>0</v>
      </c>
      <c r="BL145" s="18" t="s">
        <v>141</v>
      </c>
      <c r="BM145" s="200" t="s">
        <v>162</v>
      </c>
    </row>
    <row r="146" s="13" customFormat="1">
      <c r="A146" s="13"/>
      <c r="B146" s="202"/>
      <c r="C146" s="13"/>
      <c r="D146" s="203" t="s">
        <v>143</v>
      </c>
      <c r="E146" s="204" t="s">
        <v>1</v>
      </c>
      <c r="F146" s="205" t="s">
        <v>163</v>
      </c>
      <c r="G146" s="13"/>
      <c r="H146" s="204" t="s">
        <v>1</v>
      </c>
      <c r="I146" s="206"/>
      <c r="J146" s="13"/>
      <c r="K146" s="13"/>
      <c r="L146" s="202"/>
      <c r="M146" s="207"/>
      <c r="N146" s="208"/>
      <c r="O146" s="208"/>
      <c r="P146" s="208"/>
      <c r="Q146" s="208"/>
      <c r="R146" s="208"/>
      <c r="S146" s="208"/>
      <c r="T146" s="2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4" t="s">
        <v>143</v>
      </c>
      <c r="AU146" s="204" t="s">
        <v>85</v>
      </c>
      <c r="AV146" s="13" t="s">
        <v>83</v>
      </c>
      <c r="AW146" s="13" t="s">
        <v>31</v>
      </c>
      <c r="AX146" s="13" t="s">
        <v>75</v>
      </c>
      <c r="AY146" s="204" t="s">
        <v>135</v>
      </c>
    </row>
    <row r="147" s="14" customFormat="1">
      <c r="A147" s="14"/>
      <c r="B147" s="210"/>
      <c r="C147" s="14"/>
      <c r="D147" s="203" t="s">
        <v>143</v>
      </c>
      <c r="E147" s="211" t="s">
        <v>1</v>
      </c>
      <c r="F147" s="212" t="s">
        <v>164</v>
      </c>
      <c r="G147" s="14"/>
      <c r="H147" s="213">
        <v>33</v>
      </c>
      <c r="I147" s="214"/>
      <c r="J147" s="14"/>
      <c r="K147" s="14"/>
      <c r="L147" s="210"/>
      <c r="M147" s="215"/>
      <c r="N147" s="216"/>
      <c r="O147" s="216"/>
      <c r="P147" s="216"/>
      <c r="Q147" s="216"/>
      <c r="R147" s="216"/>
      <c r="S147" s="216"/>
      <c r="T147" s="21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1" t="s">
        <v>143</v>
      </c>
      <c r="AU147" s="211" t="s">
        <v>85</v>
      </c>
      <c r="AV147" s="14" t="s">
        <v>85</v>
      </c>
      <c r="AW147" s="14" t="s">
        <v>31</v>
      </c>
      <c r="AX147" s="14" t="s">
        <v>83</v>
      </c>
      <c r="AY147" s="211" t="s">
        <v>135</v>
      </c>
    </row>
    <row r="148" s="2" customFormat="1" ht="21.75" customHeight="1">
      <c r="A148" s="37"/>
      <c r="B148" s="188"/>
      <c r="C148" s="189" t="s">
        <v>165</v>
      </c>
      <c r="D148" s="189" t="s">
        <v>137</v>
      </c>
      <c r="E148" s="190" t="s">
        <v>166</v>
      </c>
      <c r="F148" s="191" t="s">
        <v>167</v>
      </c>
      <c r="G148" s="192" t="s">
        <v>140</v>
      </c>
      <c r="H148" s="193">
        <v>16.5</v>
      </c>
      <c r="I148" s="194"/>
      <c r="J148" s="193">
        <f>ROUND(I148*H148,2)</f>
        <v>0</v>
      </c>
      <c r="K148" s="195"/>
      <c r="L148" s="38"/>
      <c r="M148" s="196" t="s">
        <v>1</v>
      </c>
      <c r="N148" s="197" t="s">
        <v>40</v>
      </c>
      <c r="O148" s="76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0" t="s">
        <v>141</v>
      </c>
      <c r="AT148" s="200" t="s">
        <v>137</v>
      </c>
      <c r="AU148" s="200" t="s">
        <v>85</v>
      </c>
      <c r="AY148" s="18" t="s">
        <v>135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83</v>
      </c>
      <c r="BK148" s="201">
        <f>ROUND(I148*H148,2)</f>
        <v>0</v>
      </c>
      <c r="BL148" s="18" t="s">
        <v>141</v>
      </c>
      <c r="BM148" s="200" t="s">
        <v>168</v>
      </c>
    </row>
    <row r="149" s="14" customFormat="1">
      <c r="A149" s="14"/>
      <c r="B149" s="210"/>
      <c r="C149" s="14"/>
      <c r="D149" s="203" t="s">
        <v>143</v>
      </c>
      <c r="E149" s="211" t="s">
        <v>1</v>
      </c>
      <c r="F149" s="212" t="s">
        <v>169</v>
      </c>
      <c r="G149" s="14"/>
      <c r="H149" s="213">
        <v>16.5</v>
      </c>
      <c r="I149" s="214"/>
      <c r="J149" s="14"/>
      <c r="K149" s="14"/>
      <c r="L149" s="210"/>
      <c r="M149" s="215"/>
      <c r="N149" s="216"/>
      <c r="O149" s="216"/>
      <c r="P149" s="216"/>
      <c r="Q149" s="216"/>
      <c r="R149" s="216"/>
      <c r="S149" s="216"/>
      <c r="T149" s="21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1" t="s">
        <v>143</v>
      </c>
      <c r="AU149" s="211" t="s">
        <v>85</v>
      </c>
      <c r="AV149" s="14" t="s">
        <v>85</v>
      </c>
      <c r="AW149" s="14" t="s">
        <v>31</v>
      </c>
      <c r="AX149" s="14" t="s">
        <v>83</v>
      </c>
      <c r="AY149" s="211" t="s">
        <v>135</v>
      </c>
    </row>
    <row r="150" s="2" customFormat="1" ht="21.75" customHeight="1">
      <c r="A150" s="37"/>
      <c r="B150" s="188"/>
      <c r="C150" s="189" t="s">
        <v>170</v>
      </c>
      <c r="D150" s="189" t="s">
        <v>137</v>
      </c>
      <c r="E150" s="190" t="s">
        <v>171</v>
      </c>
      <c r="F150" s="191" t="s">
        <v>172</v>
      </c>
      <c r="G150" s="192" t="s">
        <v>140</v>
      </c>
      <c r="H150" s="193">
        <v>340</v>
      </c>
      <c r="I150" s="194"/>
      <c r="J150" s="193">
        <f>ROUND(I150*H150,2)</f>
        <v>0</v>
      </c>
      <c r="K150" s="195"/>
      <c r="L150" s="38"/>
      <c r="M150" s="196" t="s">
        <v>1</v>
      </c>
      <c r="N150" s="197" t="s">
        <v>40</v>
      </c>
      <c r="O150" s="76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0" t="s">
        <v>141</v>
      </c>
      <c r="AT150" s="200" t="s">
        <v>137</v>
      </c>
      <c r="AU150" s="200" t="s">
        <v>85</v>
      </c>
      <c r="AY150" s="18" t="s">
        <v>135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83</v>
      </c>
      <c r="BK150" s="201">
        <f>ROUND(I150*H150,2)</f>
        <v>0</v>
      </c>
      <c r="BL150" s="18" t="s">
        <v>141</v>
      </c>
      <c r="BM150" s="200" t="s">
        <v>173</v>
      </c>
    </row>
    <row r="151" s="13" customFormat="1">
      <c r="A151" s="13"/>
      <c r="B151" s="202"/>
      <c r="C151" s="13"/>
      <c r="D151" s="203" t="s">
        <v>143</v>
      </c>
      <c r="E151" s="204" t="s">
        <v>1</v>
      </c>
      <c r="F151" s="205" t="s">
        <v>144</v>
      </c>
      <c r="G151" s="13"/>
      <c r="H151" s="204" t="s">
        <v>1</v>
      </c>
      <c r="I151" s="206"/>
      <c r="J151" s="13"/>
      <c r="K151" s="13"/>
      <c r="L151" s="202"/>
      <c r="M151" s="207"/>
      <c r="N151" s="208"/>
      <c r="O151" s="208"/>
      <c r="P151" s="208"/>
      <c r="Q151" s="208"/>
      <c r="R151" s="208"/>
      <c r="S151" s="208"/>
      <c r="T151" s="20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4" t="s">
        <v>143</v>
      </c>
      <c r="AU151" s="204" t="s">
        <v>85</v>
      </c>
      <c r="AV151" s="13" t="s">
        <v>83</v>
      </c>
      <c r="AW151" s="13" t="s">
        <v>31</v>
      </c>
      <c r="AX151" s="13" t="s">
        <v>75</v>
      </c>
      <c r="AY151" s="204" t="s">
        <v>135</v>
      </c>
    </row>
    <row r="152" s="13" customFormat="1">
      <c r="A152" s="13"/>
      <c r="B152" s="202"/>
      <c r="C152" s="13"/>
      <c r="D152" s="203" t="s">
        <v>143</v>
      </c>
      <c r="E152" s="204" t="s">
        <v>1</v>
      </c>
      <c r="F152" s="205" t="s">
        <v>174</v>
      </c>
      <c r="G152" s="13"/>
      <c r="H152" s="204" t="s">
        <v>1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4" t="s">
        <v>143</v>
      </c>
      <c r="AU152" s="204" t="s">
        <v>85</v>
      </c>
      <c r="AV152" s="13" t="s">
        <v>83</v>
      </c>
      <c r="AW152" s="13" t="s">
        <v>31</v>
      </c>
      <c r="AX152" s="13" t="s">
        <v>75</v>
      </c>
      <c r="AY152" s="204" t="s">
        <v>135</v>
      </c>
    </row>
    <row r="153" s="14" customFormat="1">
      <c r="A153" s="14"/>
      <c r="B153" s="210"/>
      <c r="C153" s="14"/>
      <c r="D153" s="203" t="s">
        <v>143</v>
      </c>
      <c r="E153" s="211" t="s">
        <v>1</v>
      </c>
      <c r="F153" s="212" t="s">
        <v>175</v>
      </c>
      <c r="G153" s="14"/>
      <c r="H153" s="213">
        <v>340</v>
      </c>
      <c r="I153" s="214"/>
      <c r="J153" s="14"/>
      <c r="K153" s="14"/>
      <c r="L153" s="210"/>
      <c r="M153" s="215"/>
      <c r="N153" s="216"/>
      <c r="O153" s="216"/>
      <c r="P153" s="216"/>
      <c r="Q153" s="216"/>
      <c r="R153" s="216"/>
      <c r="S153" s="216"/>
      <c r="T153" s="2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1" t="s">
        <v>143</v>
      </c>
      <c r="AU153" s="211" t="s">
        <v>85</v>
      </c>
      <c r="AV153" s="14" t="s">
        <v>85</v>
      </c>
      <c r="AW153" s="14" t="s">
        <v>31</v>
      </c>
      <c r="AX153" s="14" t="s">
        <v>83</v>
      </c>
      <c r="AY153" s="211" t="s">
        <v>135</v>
      </c>
    </row>
    <row r="154" s="2" customFormat="1" ht="21.75" customHeight="1">
      <c r="A154" s="37"/>
      <c r="B154" s="188"/>
      <c r="C154" s="189" t="s">
        <v>176</v>
      </c>
      <c r="D154" s="189" t="s">
        <v>137</v>
      </c>
      <c r="E154" s="190" t="s">
        <v>177</v>
      </c>
      <c r="F154" s="191" t="s">
        <v>178</v>
      </c>
      <c r="G154" s="192" t="s">
        <v>140</v>
      </c>
      <c r="H154" s="193">
        <v>20</v>
      </c>
      <c r="I154" s="194"/>
      <c r="J154" s="193">
        <f>ROUND(I154*H154,2)</f>
        <v>0</v>
      </c>
      <c r="K154" s="195"/>
      <c r="L154" s="38"/>
      <c r="M154" s="196" t="s">
        <v>1</v>
      </c>
      <c r="N154" s="197" t="s">
        <v>40</v>
      </c>
      <c r="O154" s="76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0" t="s">
        <v>141</v>
      </c>
      <c r="AT154" s="200" t="s">
        <v>137</v>
      </c>
      <c r="AU154" s="200" t="s">
        <v>85</v>
      </c>
      <c r="AY154" s="18" t="s">
        <v>135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141</v>
      </c>
      <c r="BM154" s="200" t="s">
        <v>179</v>
      </c>
    </row>
    <row r="155" s="13" customFormat="1">
      <c r="A155" s="13"/>
      <c r="B155" s="202"/>
      <c r="C155" s="13"/>
      <c r="D155" s="203" t="s">
        <v>143</v>
      </c>
      <c r="E155" s="204" t="s">
        <v>1</v>
      </c>
      <c r="F155" s="205" t="s">
        <v>180</v>
      </c>
      <c r="G155" s="13"/>
      <c r="H155" s="204" t="s">
        <v>1</v>
      </c>
      <c r="I155" s="206"/>
      <c r="J155" s="13"/>
      <c r="K155" s="13"/>
      <c r="L155" s="202"/>
      <c r="M155" s="207"/>
      <c r="N155" s="208"/>
      <c r="O155" s="208"/>
      <c r="P155" s="208"/>
      <c r="Q155" s="208"/>
      <c r="R155" s="208"/>
      <c r="S155" s="208"/>
      <c r="T155" s="20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4" t="s">
        <v>143</v>
      </c>
      <c r="AU155" s="204" t="s">
        <v>85</v>
      </c>
      <c r="AV155" s="13" t="s">
        <v>83</v>
      </c>
      <c r="AW155" s="13" t="s">
        <v>31</v>
      </c>
      <c r="AX155" s="13" t="s">
        <v>75</v>
      </c>
      <c r="AY155" s="204" t="s">
        <v>135</v>
      </c>
    </row>
    <row r="156" s="13" customFormat="1">
      <c r="A156" s="13"/>
      <c r="B156" s="202"/>
      <c r="C156" s="13"/>
      <c r="D156" s="203" t="s">
        <v>143</v>
      </c>
      <c r="E156" s="204" t="s">
        <v>1</v>
      </c>
      <c r="F156" s="205" t="s">
        <v>181</v>
      </c>
      <c r="G156" s="13"/>
      <c r="H156" s="204" t="s">
        <v>1</v>
      </c>
      <c r="I156" s="206"/>
      <c r="J156" s="13"/>
      <c r="K156" s="13"/>
      <c r="L156" s="202"/>
      <c r="M156" s="207"/>
      <c r="N156" s="208"/>
      <c r="O156" s="208"/>
      <c r="P156" s="208"/>
      <c r="Q156" s="208"/>
      <c r="R156" s="208"/>
      <c r="S156" s="208"/>
      <c r="T156" s="2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4" t="s">
        <v>143</v>
      </c>
      <c r="AU156" s="204" t="s">
        <v>85</v>
      </c>
      <c r="AV156" s="13" t="s">
        <v>83</v>
      </c>
      <c r="AW156" s="13" t="s">
        <v>31</v>
      </c>
      <c r="AX156" s="13" t="s">
        <v>75</v>
      </c>
      <c r="AY156" s="204" t="s">
        <v>135</v>
      </c>
    </row>
    <row r="157" s="14" customFormat="1">
      <c r="A157" s="14"/>
      <c r="B157" s="210"/>
      <c r="C157" s="14"/>
      <c r="D157" s="203" t="s">
        <v>143</v>
      </c>
      <c r="E157" s="211" t="s">
        <v>1</v>
      </c>
      <c r="F157" s="212" t="s">
        <v>182</v>
      </c>
      <c r="G157" s="14"/>
      <c r="H157" s="213">
        <v>20</v>
      </c>
      <c r="I157" s="214"/>
      <c r="J157" s="14"/>
      <c r="K157" s="14"/>
      <c r="L157" s="210"/>
      <c r="M157" s="215"/>
      <c r="N157" s="216"/>
      <c r="O157" s="216"/>
      <c r="P157" s="216"/>
      <c r="Q157" s="216"/>
      <c r="R157" s="216"/>
      <c r="S157" s="216"/>
      <c r="T157" s="2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1" t="s">
        <v>143</v>
      </c>
      <c r="AU157" s="211" t="s">
        <v>85</v>
      </c>
      <c r="AV157" s="14" t="s">
        <v>85</v>
      </c>
      <c r="AW157" s="14" t="s">
        <v>31</v>
      </c>
      <c r="AX157" s="14" t="s">
        <v>83</v>
      </c>
      <c r="AY157" s="211" t="s">
        <v>135</v>
      </c>
    </row>
    <row r="158" s="2" customFormat="1" ht="21.75" customHeight="1">
      <c r="A158" s="37"/>
      <c r="B158" s="188"/>
      <c r="C158" s="189" t="s">
        <v>183</v>
      </c>
      <c r="D158" s="189" t="s">
        <v>137</v>
      </c>
      <c r="E158" s="190" t="s">
        <v>184</v>
      </c>
      <c r="F158" s="191" t="s">
        <v>185</v>
      </c>
      <c r="G158" s="192" t="s">
        <v>140</v>
      </c>
      <c r="H158" s="193">
        <v>823</v>
      </c>
      <c r="I158" s="194"/>
      <c r="J158" s="193">
        <f>ROUND(I158*H158,2)</f>
        <v>0</v>
      </c>
      <c r="K158" s="195"/>
      <c r="L158" s="38"/>
      <c r="M158" s="196" t="s">
        <v>1</v>
      </c>
      <c r="N158" s="197" t="s">
        <v>40</v>
      </c>
      <c r="O158" s="76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0" t="s">
        <v>141</v>
      </c>
      <c r="AT158" s="200" t="s">
        <v>137</v>
      </c>
      <c r="AU158" s="200" t="s">
        <v>85</v>
      </c>
      <c r="AY158" s="18" t="s">
        <v>135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83</v>
      </c>
      <c r="BK158" s="201">
        <f>ROUND(I158*H158,2)</f>
        <v>0</v>
      </c>
      <c r="BL158" s="18" t="s">
        <v>141</v>
      </c>
      <c r="BM158" s="200" t="s">
        <v>186</v>
      </c>
    </row>
    <row r="159" s="13" customFormat="1">
      <c r="A159" s="13"/>
      <c r="B159" s="202"/>
      <c r="C159" s="13"/>
      <c r="D159" s="203" t="s">
        <v>143</v>
      </c>
      <c r="E159" s="204" t="s">
        <v>1</v>
      </c>
      <c r="F159" s="205" t="s">
        <v>187</v>
      </c>
      <c r="G159" s="13"/>
      <c r="H159" s="204" t="s">
        <v>1</v>
      </c>
      <c r="I159" s="206"/>
      <c r="J159" s="13"/>
      <c r="K159" s="13"/>
      <c r="L159" s="202"/>
      <c r="M159" s="207"/>
      <c r="N159" s="208"/>
      <c r="O159" s="208"/>
      <c r="P159" s="208"/>
      <c r="Q159" s="208"/>
      <c r="R159" s="208"/>
      <c r="S159" s="208"/>
      <c r="T159" s="20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4" t="s">
        <v>143</v>
      </c>
      <c r="AU159" s="204" t="s">
        <v>85</v>
      </c>
      <c r="AV159" s="13" t="s">
        <v>83</v>
      </c>
      <c r="AW159" s="13" t="s">
        <v>31</v>
      </c>
      <c r="AX159" s="13" t="s">
        <v>75</v>
      </c>
      <c r="AY159" s="204" t="s">
        <v>135</v>
      </c>
    </row>
    <row r="160" s="14" customFormat="1">
      <c r="A160" s="14"/>
      <c r="B160" s="210"/>
      <c r="C160" s="14"/>
      <c r="D160" s="203" t="s">
        <v>143</v>
      </c>
      <c r="E160" s="211" t="s">
        <v>1</v>
      </c>
      <c r="F160" s="212" t="s">
        <v>188</v>
      </c>
      <c r="G160" s="14"/>
      <c r="H160" s="213">
        <v>1183</v>
      </c>
      <c r="I160" s="214"/>
      <c r="J160" s="14"/>
      <c r="K160" s="14"/>
      <c r="L160" s="210"/>
      <c r="M160" s="215"/>
      <c r="N160" s="216"/>
      <c r="O160" s="216"/>
      <c r="P160" s="216"/>
      <c r="Q160" s="216"/>
      <c r="R160" s="216"/>
      <c r="S160" s="216"/>
      <c r="T160" s="2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1" t="s">
        <v>143</v>
      </c>
      <c r="AU160" s="211" t="s">
        <v>85</v>
      </c>
      <c r="AV160" s="14" t="s">
        <v>85</v>
      </c>
      <c r="AW160" s="14" t="s">
        <v>31</v>
      </c>
      <c r="AX160" s="14" t="s">
        <v>75</v>
      </c>
      <c r="AY160" s="211" t="s">
        <v>135</v>
      </c>
    </row>
    <row r="161" s="13" customFormat="1">
      <c r="A161" s="13"/>
      <c r="B161" s="202"/>
      <c r="C161" s="13"/>
      <c r="D161" s="203" t="s">
        <v>143</v>
      </c>
      <c r="E161" s="204" t="s">
        <v>1</v>
      </c>
      <c r="F161" s="205" t="s">
        <v>189</v>
      </c>
      <c r="G161" s="13"/>
      <c r="H161" s="204" t="s">
        <v>1</v>
      </c>
      <c r="I161" s="206"/>
      <c r="J161" s="13"/>
      <c r="K161" s="13"/>
      <c r="L161" s="202"/>
      <c r="M161" s="207"/>
      <c r="N161" s="208"/>
      <c r="O161" s="208"/>
      <c r="P161" s="208"/>
      <c r="Q161" s="208"/>
      <c r="R161" s="208"/>
      <c r="S161" s="208"/>
      <c r="T161" s="20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4" t="s">
        <v>143</v>
      </c>
      <c r="AU161" s="204" t="s">
        <v>85</v>
      </c>
      <c r="AV161" s="13" t="s">
        <v>83</v>
      </c>
      <c r="AW161" s="13" t="s">
        <v>31</v>
      </c>
      <c r="AX161" s="13" t="s">
        <v>75</v>
      </c>
      <c r="AY161" s="204" t="s">
        <v>135</v>
      </c>
    </row>
    <row r="162" s="14" customFormat="1">
      <c r="A162" s="14"/>
      <c r="B162" s="210"/>
      <c r="C162" s="14"/>
      <c r="D162" s="203" t="s">
        <v>143</v>
      </c>
      <c r="E162" s="211" t="s">
        <v>1</v>
      </c>
      <c r="F162" s="212" t="s">
        <v>190</v>
      </c>
      <c r="G162" s="14"/>
      <c r="H162" s="213">
        <v>-360</v>
      </c>
      <c r="I162" s="214"/>
      <c r="J162" s="14"/>
      <c r="K162" s="14"/>
      <c r="L162" s="210"/>
      <c r="M162" s="215"/>
      <c r="N162" s="216"/>
      <c r="O162" s="216"/>
      <c r="P162" s="216"/>
      <c r="Q162" s="216"/>
      <c r="R162" s="216"/>
      <c r="S162" s="216"/>
      <c r="T162" s="21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1" t="s">
        <v>143</v>
      </c>
      <c r="AU162" s="211" t="s">
        <v>85</v>
      </c>
      <c r="AV162" s="14" t="s">
        <v>85</v>
      </c>
      <c r="AW162" s="14" t="s">
        <v>31</v>
      </c>
      <c r="AX162" s="14" t="s">
        <v>75</v>
      </c>
      <c r="AY162" s="211" t="s">
        <v>135</v>
      </c>
    </row>
    <row r="163" s="15" customFormat="1">
      <c r="A163" s="15"/>
      <c r="B163" s="218"/>
      <c r="C163" s="15"/>
      <c r="D163" s="203" t="s">
        <v>143</v>
      </c>
      <c r="E163" s="219" t="s">
        <v>1</v>
      </c>
      <c r="F163" s="220" t="s">
        <v>149</v>
      </c>
      <c r="G163" s="15"/>
      <c r="H163" s="221">
        <v>823</v>
      </c>
      <c r="I163" s="222"/>
      <c r="J163" s="15"/>
      <c r="K163" s="15"/>
      <c r="L163" s="218"/>
      <c r="M163" s="223"/>
      <c r="N163" s="224"/>
      <c r="O163" s="224"/>
      <c r="P163" s="224"/>
      <c r="Q163" s="224"/>
      <c r="R163" s="224"/>
      <c r="S163" s="224"/>
      <c r="T163" s="22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9" t="s">
        <v>143</v>
      </c>
      <c r="AU163" s="219" t="s">
        <v>85</v>
      </c>
      <c r="AV163" s="15" t="s">
        <v>141</v>
      </c>
      <c r="AW163" s="15" t="s">
        <v>31</v>
      </c>
      <c r="AX163" s="15" t="s">
        <v>83</v>
      </c>
      <c r="AY163" s="219" t="s">
        <v>135</v>
      </c>
    </row>
    <row r="164" s="2" customFormat="1" ht="16.5" customHeight="1">
      <c r="A164" s="37"/>
      <c r="B164" s="188"/>
      <c r="C164" s="189" t="s">
        <v>191</v>
      </c>
      <c r="D164" s="189" t="s">
        <v>137</v>
      </c>
      <c r="E164" s="190" t="s">
        <v>192</v>
      </c>
      <c r="F164" s="191" t="s">
        <v>193</v>
      </c>
      <c r="G164" s="192" t="s">
        <v>140</v>
      </c>
      <c r="H164" s="193">
        <v>823</v>
      </c>
      <c r="I164" s="194"/>
      <c r="J164" s="193">
        <f>ROUND(I164*H164,2)</f>
        <v>0</v>
      </c>
      <c r="K164" s="195"/>
      <c r="L164" s="38"/>
      <c r="M164" s="196" t="s">
        <v>1</v>
      </c>
      <c r="N164" s="197" t="s">
        <v>40</v>
      </c>
      <c r="O164" s="76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0" t="s">
        <v>141</v>
      </c>
      <c r="AT164" s="200" t="s">
        <v>137</v>
      </c>
      <c r="AU164" s="200" t="s">
        <v>85</v>
      </c>
      <c r="AY164" s="18" t="s">
        <v>135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83</v>
      </c>
      <c r="BK164" s="201">
        <f>ROUND(I164*H164,2)</f>
        <v>0</v>
      </c>
      <c r="BL164" s="18" t="s">
        <v>141</v>
      </c>
      <c r="BM164" s="200" t="s">
        <v>194</v>
      </c>
    </row>
    <row r="165" s="2" customFormat="1" ht="21.75" customHeight="1">
      <c r="A165" s="37"/>
      <c r="B165" s="188"/>
      <c r="C165" s="189" t="s">
        <v>195</v>
      </c>
      <c r="D165" s="189" t="s">
        <v>137</v>
      </c>
      <c r="E165" s="190" t="s">
        <v>196</v>
      </c>
      <c r="F165" s="191" t="s">
        <v>197</v>
      </c>
      <c r="G165" s="192" t="s">
        <v>198</v>
      </c>
      <c r="H165" s="193">
        <v>1399.0999999999999</v>
      </c>
      <c r="I165" s="194"/>
      <c r="J165" s="193">
        <f>ROUND(I165*H165,2)</f>
        <v>0</v>
      </c>
      <c r="K165" s="195"/>
      <c r="L165" s="38"/>
      <c r="M165" s="196" t="s">
        <v>1</v>
      </c>
      <c r="N165" s="197" t="s">
        <v>40</v>
      </c>
      <c r="O165" s="76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0" t="s">
        <v>141</v>
      </c>
      <c r="AT165" s="200" t="s">
        <v>137</v>
      </c>
      <c r="AU165" s="200" t="s">
        <v>85</v>
      </c>
      <c r="AY165" s="18" t="s">
        <v>135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83</v>
      </c>
      <c r="BK165" s="201">
        <f>ROUND(I165*H165,2)</f>
        <v>0</v>
      </c>
      <c r="BL165" s="18" t="s">
        <v>141</v>
      </c>
      <c r="BM165" s="200" t="s">
        <v>199</v>
      </c>
    </row>
    <row r="166" s="14" customFormat="1">
      <c r="A166" s="14"/>
      <c r="B166" s="210"/>
      <c r="C166" s="14"/>
      <c r="D166" s="203" t="s">
        <v>143</v>
      </c>
      <c r="E166" s="211" t="s">
        <v>1</v>
      </c>
      <c r="F166" s="212" t="s">
        <v>200</v>
      </c>
      <c r="G166" s="14"/>
      <c r="H166" s="213">
        <v>1399.0999999999999</v>
      </c>
      <c r="I166" s="214"/>
      <c r="J166" s="14"/>
      <c r="K166" s="14"/>
      <c r="L166" s="210"/>
      <c r="M166" s="215"/>
      <c r="N166" s="216"/>
      <c r="O166" s="216"/>
      <c r="P166" s="216"/>
      <c r="Q166" s="216"/>
      <c r="R166" s="216"/>
      <c r="S166" s="216"/>
      <c r="T166" s="2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1" t="s">
        <v>143</v>
      </c>
      <c r="AU166" s="211" t="s">
        <v>85</v>
      </c>
      <c r="AV166" s="14" t="s">
        <v>85</v>
      </c>
      <c r="AW166" s="14" t="s">
        <v>31</v>
      </c>
      <c r="AX166" s="14" t="s">
        <v>83</v>
      </c>
      <c r="AY166" s="211" t="s">
        <v>135</v>
      </c>
    </row>
    <row r="167" s="2" customFormat="1" ht="16.5" customHeight="1">
      <c r="A167" s="37"/>
      <c r="B167" s="188"/>
      <c r="C167" s="189" t="s">
        <v>201</v>
      </c>
      <c r="D167" s="189" t="s">
        <v>137</v>
      </c>
      <c r="E167" s="190" t="s">
        <v>202</v>
      </c>
      <c r="F167" s="191" t="s">
        <v>203</v>
      </c>
      <c r="G167" s="192" t="s">
        <v>204</v>
      </c>
      <c r="H167" s="193">
        <v>3566</v>
      </c>
      <c r="I167" s="194"/>
      <c r="J167" s="193">
        <f>ROUND(I167*H167,2)</f>
        <v>0</v>
      </c>
      <c r="K167" s="195"/>
      <c r="L167" s="38"/>
      <c r="M167" s="196" t="s">
        <v>1</v>
      </c>
      <c r="N167" s="197" t="s">
        <v>40</v>
      </c>
      <c r="O167" s="76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0" t="s">
        <v>141</v>
      </c>
      <c r="AT167" s="200" t="s">
        <v>137</v>
      </c>
      <c r="AU167" s="200" t="s">
        <v>85</v>
      </c>
      <c r="AY167" s="18" t="s">
        <v>135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83</v>
      </c>
      <c r="BK167" s="201">
        <f>ROUND(I167*H167,2)</f>
        <v>0</v>
      </c>
      <c r="BL167" s="18" t="s">
        <v>141</v>
      </c>
      <c r="BM167" s="200" t="s">
        <v>205</v>
      </c>
    </row>
    <row r="168" s="13" customFormat="1">
      <c r="A168" s="13"/>
      <c r="B168" s="202"/>
      <c r="C168" s="13"/>
      <c r="D168" s="203" t="s">
        <v>143</v>
      </c>
      <c r="E168" s="204" t="s">
        <v>1</v>
      </c>
      <c r="F168" s="205" t="s">
        <v>206</v>
      </c>
      <c r="G168" s="13"/>
      <c r="H168" s="204" t="s">
        <v>1</v>
      </c>
      <c r="I168" s="206"/>
      <c r="J168" s="13"/>
      <c r="K168" s="13"/>
      <c r="L168" s="202"/>
      <c r="M168" s="207"/>
      <c r="N168" s="208"/>
      <c r="O168" s="208"/>
      <c r="P168" s="208"/>
      <c r="Q168" s="208"/>
      <c r="R168" s="208"/>
      <c r="S168" s="208"/>
      <c r="T168" s="2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4" t="s">
        <v>143</v>
      </c>
      <c r="AU168" s="204" t="s">
        <v>85</v>
      </c>
      <c r="AV168" s="13" t="s">
        <v>83</v>
      </c>
      <c r="AW168" s="13" t="s">
        <v>31</v>
      </c>
      <c r="AX168" s="13" t="s">
        <v>75</v>
      </c>
      <c r="AY168" s="204" t="s">
        <v>135</v>
      </c>
    </row>
    <row r="169" s="14" customFormat="1">
      <c r="A169" s="14"/>
      <c r="B169" s="210"/>
      <c r="C169" s="14"/>
      <c r="D169" s="203" t="s">
        <v>143</v>
      </c>
      <c r="E169" s="211" t="s">
        <v>1</v>
      </c>
      <c r="F169" s="212" t="s">
        <v>207</v>
      </c>
      <c r="G169" s="14"/>
      <c r="H169" s="213">
        <v>3566</v>
      </c>
      <c r="I169" s="214"/>
      <c r="J169" s="14"/>
      <c r="K169" s="14"/>
      <c r="L169" s="210"/>
      <c r="M169" s="215"/>
      <c r="N169" s="216"/>
      <c r="O169" s="216"/>
      <c r="P169" s="216"/>
      <c r="Q169" s="216"/>
      <c r="R169" s="216"/>
      <c r="S169" s="216"/>
      <c r="T169" s="2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1" t="s">
        <v>143</v>
      </c>
      <c r="AU169" s="211" t="s">
        <v>85</v>
      </c>
      <c r="AV169" s="14" t="s">
        <v>85</v>
      </c>
      <c r="AW169" s="14" t="s">
        <v>31</v>
      </c>
      <c r="AX169" s="14" t="s">
        <v>83</v>
      </c>
      <c r="AY169" s="211" t="s">
        <v>135</v>
      </c>
    </row>
    <row r="170" s="2" customFormat="1" ht="16.5" customHeight="1">
      <c r="A170" s="37"/>
      <c r="B170" s="188"/>
      <c r="C170" s="189" t="s">
        <v>208</v>
      </c>
      <c r="D170" s="189" t="s">
        <v>137</v>
      </c>
      <c r="E170" s="190" t="s">
        <v>209</v>
      </c>
      <c r="F170" s="191" t="s">
        <v>210</v>
      </c>
      <c r="G170" s="192" t="s">
        <v>204</v>
      </c>
      <c r="H170" s="193">
        <v>750</v>
      </c>
      <c r="I170" s="194"/>
      <c r="J170" s="193">
        <f>ROUND(I170*H170,2)</f>
        <v>0</v>
      </c>
      <c r="K170" s="195"/>
      <c r="L170" s="38"/>
      <c r="M170" s="196" t="s">
        <v>1</v>
      </c>
      <c r="N170" s="197" t="s">
        <v>40</v>
      </c>
      <c r="O170" s="76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0" t="s">
        <v>141</v>
      </c>
      <c r="AT170" s="200" t="s">
        <v>137</v>
      </c>
      <c r="AU170" s="200" t="s">
        <v>85</v>
      </c>
      <c r="AY170" s="18" t="s">
        <v>135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83</v>
      </c>
      <c r="BK170" s="201">
        <f>ROUND(I170*H170,2)</f>
        <v>0</v>
      </c>
      <c r="BL170" s="18" t="s">
        <v>141</v>
      </c>
      <c r="BM170" s="200" t="s">
        <v>211</v>
      </c>
    </row>
    <row r="171" s="13" customFormat="1">
      <c r="A171" s="13"/>
      <c r="B171" s="202"/>
      <c r="C171" s="13"/>
      <c r="D171" s="203" t="s">
        <v>143</v>
      </c>
      <c r="E171" s="204" t="s">
        <v>1</v>
      </c>
      <c r="F171" s="205" t="s">
        <v>212</v>
      </c>
      <c r="G171" s="13"/>
      <c r="H171" s="204" t="s">
        <v>1</v>
      </c>
      <c r="I171" s="206"/>
      <c r="J171" s="13"/>
      <c r="K171" s="13"/>
      <c r="L171" s="202"/>
      <c r="M171" s="207"/>
      <c r="N171" s="208"/>
      <c r="O171" s="208"/>
      <c r="P171" s="208"/>
      <c r="Q171" s="208"/>
      <c r="R171" s="208"/>
      <c r="S171" s="208"/>
      <c r="T171" s="2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4" t="s">
        <v>143</v>
      </c>
      <c r="AU171" s="204" t="s">
        <v>85</v>
      </c>
      <c r="AV171" s="13" t="s">
        <v>83</v>
      </c>
      <c r="AW171" s="13" t="s">
        <v>31</v>
      </c>
      <c r="AX171" s="13" t="s">
        <v>75</v>
      </c>
      <c r="AY171" s="204" t="s">
        <v>135</v>
      </c>
    </row>
    <row r="172" s="14" customFormat="1">
      <c r="A172" s="14"/>
      <c r="B172" s="210"/>
      <c r="C172" s="14"/>
      <c r="D172" s="203" t="s">
        <v>143</v>
      </c>
      <c r="E172" s="211" t="s">
        <v>1</v>
      </c>
      <c r="F172" s="212" t="s">
        <v>213</v>
      </c>
      <c r="G172" s="14"/>
      <c r="H172" s="213">
        <v>750</v>
      </c>
      <c r="I172" s="214"/>
      <c r="J172" s="14"/>
      <c r="K172" s="14"/>
      <c r="L172" s="210"/>
      <c r="M172" s="215"/>
      <c r="N172" s="216"/>
      <c r="O172" s="216"/>
      <c r="P172" s="216"/>
      <c r="Q172" s="216"/>
      <c r="R172" s="216"/>
      <c r="S172" s="216"/>
      <c r="T172" s="2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1" t="s">
        <v>143</v>
      </c>
      <c r="AU172" s="211" t="s">
        <v>85</v>
      </c>
      <c r="AV172" s="14" t="s">
        <v>85</v>
      </c>
      <c r="AW172" s="14" t="s">
        <v>31</v>
      </c>
      <c r="AX172" s="14" t="s">
        <v>83</v>
      </c>
      <c r="AY172" s="211" t="s">
        <v>135</v>
      </c>
    </row>
    <row r="173" s="2" customFormat="1" ht="21.75" customHeight="1">
      <c r="A173" s="37"/>
      <c r="B173" s="188"/>
      <c r="C173" s="189" t="s">
        <v>214</v>
      </c>
      <c r="D173" s="189" t="s">
        <v>137</v>
      </c>
      <c r="E173" s="190" t="s">
        <v>215</v>
      </c>
      <c r="F173" s="191" t="s">
        <v>216</v>
      </c>
      <c r="G173" s="192" t="s">
        <v>204</v>
      </c>
      <c r="H173" s="193">
        <v>750</v>
      </c>
      <c r="I173" s="194"/>
      <c r="J173" s="193">
        <f>ROUND(I173*H173,2)</f>
        <v>0</v>
      </c>
      <c r="K173" s="195"/>
      <c r="L173" s="38"/>
      <c r="M173" s="196" t="s">
        <v>1</v>
      </c>
      <c r="N173" s="197" t="s">
        <v>40</v>
      </c>
      <c r="O173" s="76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0" t="s">
        <v>141</v>
      </c>
      <c r="AT173" s="200" t="s">
        <v>137</v>
      </c>
      <c r="AU173" s="200" t="s">
        <v>85</v>
      </c>
      <c r="AY173" s="18" t="s">
        <v>135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83</v>
      </c>
      <c r="BK173" s="201">
        <f>ROUND(I173*H173,2)</f>
        <v>0</v>
      </c>
      <c r="BL173" s="18" t="s">
        <v>141</v>
      </c>
      <c r="BM173" s="200" t="s">
        <v>217</v>
      </c>
    </row>
    <row r="174" s="13" customFormat="1">
      <c r="A174" s="13"/>
      <c r="B174" s="202"/>
      <c r="C174" s="13"/>
      <c r="D174" s="203" t="s">
        <v>143</v>
      </c>
      <c r="E174" s="204" t="s">
        <v>1</v>
      </c>
      <c r="F174" s="205" t="s">
        <v>144</v>
      </c>
      <c r="G174" s="13"/>
      <c r="H174" s="204" t="s">
        <v>1</v>
      </c>
      <c r="I174" s="206"/>
      <c r="J174" s="13"/>
      <c r="K174" s="13"/>
      <c r="L174" s="202"/>
      <c r="M174" s="207"/>
      <c r="N174" s="208"/>
      <c r="O174" s="208"/>
      <c r="P174" s="208"/>
      <c r="Q174" s="208"/>
      <c r="R174" s="208"/>
      <c r="S174" s="208"/>
      <c r="T174" s="2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4" t="s">
        <v>143</v>
      </c>
      <c r="AU174" s="204" t="s">
        <v>85</v>
      </c>
      <c r="AV174" s="13" t="s">
        <v>83</v>
      </c>
      <c r="AW174" s="13" t="s">
        <v>31</v>
      </c>
      <c r="AX174" s="13" t="s">
        <v>75</v>
      </c>
      <c r="AY174" s="204" t="s">
        <v>135</v>
      </c>
    </row>
    <row r="175" s="14" customFormat="1">
      <c r="A175" s="14"/>
      <c r="B175" s="210"/>
      <c r="C175" s="14"/>
      <c r="D175" s="203" t="s">
        <v>143</v>
      </c>
      <c r="E175" s="211" t="s">
        <v>1</v>
      </c>
      <c r="F175" s="212" t="s">
        <v>213</v>
      </c>
      <c r="G175" s="14"/>
      <c r="H175" s="213">
        <v>750</v>
      </c>
      <c r="I175" s="214"/>
      <c r="J175" s="14"/>
      <c r="K175" s="14"/>
      <c r="L175" s="210"/>
      <c r="M175" s="215"/>
      <c r="N175" s="216"/>
      <c r="O175" s="216"/>
      <c r="P175" s="216"/>
      <c r="Q175" s="216"/>
      <c r="R175" s="216"/>
      <c r="S175" s="216"/>
      <c r="T175" s="2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1" t="s">
        <v>143</v>
      </c>
      <c r="AU175" s="211" t="s">
        <v>85</v>
      </c>
      <c r="AV175" s="14" t="s">
        <v>85</v>
      </c>
      <c r="AW175" s="14" t="s">
        <v>31</v>
      </c>
      <c r="AX175" s="14" t="s">
        <v>83</v>
      </c>
      <c r="AY175" s="211" t="s">
        <v>135</v>
      </c>
    </row>
    <row r="176" s="2" customFormat="1" ht="16.5" customHeight="1">
      <c r="A176" s="37"/>
      <c r="B176" s="188"/>
      <c r="C176" s="226" t="s">
        <v>218</v>
      </c>
      <c r="D176" s="226" t="s">
        <v>219</v>
      </c>
      <c r="E176" s="227" t="s">
        <v>220</v>
      </c>
      <c r="F176" s="228" t="s">
        <v>221</v>
      </c>
      <c r="G176" s="229" t="s">
        <v>198</v>
      </c>
      <c r="H176" s="230">
        <v>112.5</v>
      </c>
      <c r="I176" s="231"/>
      <c r="J176" s="230">
        <f>ROUND(I176*H176,2)</f>
        <v>0</v>
      </c>
      <c r="K176" s="232"/>
      <c r="L176" s="233"/>
      <c r="M176" s="234" t="s">
        <v>1</v>
      </c>
      <c r="N176" s="235" t="s">
        <v>40</v>
      </c>
      <c r="O176" s="76"/>
      <c r="P176" s="198">
        <f>O176*H176</f>
        <v>0</v>
      </c>
      <c r="Q176" s="198">
        <v>1</v>
      </c>
      <c r="R176" s="198">
        <f>Q176*H176</f>
        <v>112.5</v>
      </c>
      <c r="S176" s="198">
        <v>0</v>
      </c>
      <c r="T176" s="19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0" t="s">
        <v>183</v>
      </c>
      <c r="AT176" s="200" t="s">
        <v>219</v>
      </c>
      <c r="AU176" s="200" t="s">
        <v>85</v>
      </c>
      <c r="AY176" s="18" t="s">
        <v>135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83</v>
      </c>
      <c r="BK176" s="201">
        <f>ROUND(I176*H176,2)</f>
        <v>0</v>
      </c>
      <c r="BL176" s="18" t="s">
        <v>141</v>
      </c>
      <c r="BM176" s="200" t="s">
        <v>222</v>
      </c>
    </row>
    <row r="177" s="14" customFormat="1">
      <c r="A177" s="14"/>
      <c r="B177" s="210"/>
      <c r="C177" s="14"/>
      <c r="D177" s="203" t="s">
        <v>143</v>
      </c>
      <c r="E177" s="211" t="s">
        <v>1</v>
      </c>
      <c r="F177" s="212" t="s">
        <v>223</v>
      </c>
      <c r="G177" s="14"/>
      <c r="H177" s="213">
        <v>112.5</v>
      </c>
      <c r="I177" s="214"/>
      <c r="J177" s="14"/>
      <c r="K177" s="14"/>
      <c r="L177" s="210"/>
      <c r="M177" s="215"/>
      <c r="N177" s="216"/>
      <c r="O177" s="216"/>
      <c r="P177" s="216"/>
      <c r="Q177" s="216"/>
      <c r="R177" s="216"/>
      <c r="S177" s="216"/>
      <c r="T177" s="21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1" t="s">
        <v>143</v>
      </c>
      <c r="AU177" s="211" t="s">
        <v>85</v>
      </c>
      <c r="AV177" s="14" t="s">
        <v>85</v>
      </c>
      <c r="AW177" s="14" t="s">
        <v>31</v>
      </c>
      <c r="AX177" s="14" t="s">
        <v>83</v>
      </c>
      <c r="AY177" s="211" t="s">
        <v>135</v>
      </c>
    </row>
    <row r="178" s="2" customFormat="1" ht="21.75" customHeight="1">
      <c r="A178" s="37"/>
      <c r="B178" s="188"/>
      <c r="C178" s="189" t="s">
        <v>8</v>
      </c>
      <c r="D178" s="189" t="s">
        <v>137</v>
      </c>
      <c r="E178" s="190" t="s">
        <v>224</v>
      </c>
      <c r="F178" s="191" t="s">
        <v>225</v>
      </c>
      <c r="G178" s="192" t="s">
        <v>204</v>
      </c>
      <c r="H178" s="193">
        <v>750</v>
      </c>
      <c r="I178" s="194"/>
      <c r="J178" s="193">
        <f>ROUND(I178*H178,2)</f>
        <v>0</v>
      </c>
      <c r="K178" s="195"/>
      <c r="L178" s="38"/>
      <c r="M178" s="196" t="s">
        <v>1</v>
      </c>
      <c r="N178" s="197" t="s">
        <v>40</v>
      </c>
      <c r="O178" s="76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0" t="s">
        <v>141</v>
      </c>
      <c r="AT178" s="200" t="s">
        <v>137</v>
      </c>
      <c r="AU178" s="200" t="s">
        <v>85</v>
      </c>
      <c r="AY178" s="18" t="s">
        <v>135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83</v>
      </c>
      <c r="BK178" s="201">
        <f>ROUND(I178*H178,2)</f>
        <v>0</v>
      </c>
      <c r="BL178" s="18" t="s">
        <v>141</v>
      </c>
      <c r="BM178" s="200" t="s">
        <v>226</v>
      </c>
    </row>
    <row r="179" s="13" customFormat="1">
      <c r="A179" s="13"/>
      <c r="B179" s="202"/>
      <c r="C179" s="13"/>
      <c r="D179" s="203" t="s">
        <v>143</v>
      </c>
      <c r="E179" s="204" t="s">
        <v>1</v>
      </c>
      <c r="F179" s="205" t="s">
        <v>144</v>
      </c>
      <c r="G179" s="13"/>
      <c r="H179" s="204" t="s">
        <v>1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4" t="s">
        <v>143</v>
      </c>
      <c r="AU179" s="204" t="s">
        <v>85</v>
      </c>
      <c r="AV179" s="13" t="s">
        <v>83</v>
      </c>
      <c r="AW179" s="13" t="s">
        <v>31</v>
      </c>
      <c r="AX179" s="13" t="s">
        <v>75</v>
      </c>
      <c r="AY179" s="204" t="s">
        <v>135</v>
      </c>
    </row>
    <row r="180" s="14" customFormat="1">
      <c r="A180" s="14"/>
      <c r="B180" s="210"/>
      <c r="C180" s="14"/>
      <c r="D180" s="203" t="s">
        <v>143</v>
      </c>
      <c r="E180" s="211" t="s">
        <v>1</v>
      </c>
      <c r="F180" s="212" t="s">
        <v>213</v>
      </c>
      <c r="G180" s="14"/>
      <c r="H180" s="213">
        <v>750</v>
      </c>
      <c r="I180" s="214"/>
      <c r="J180" s="14"/>
      <c r="K180" s="14"/>
      <c r="L180" s="210"/>
      <c r="M180" s="215"/>
      <c r="N180" s="216"/>
      <c r="O180" s="216"/>
      <c r="P180" s="216"/>
      <c r="Q180" s="216"/>
      <c r="R180" s="216"/>
      <c r="S180" s="216"/>
      <c r="T180" s="2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1" t="s">
        <v>143</v>
      </c>
      <c r="AU180" s="211" t="s">
        <v>85</v>
      </c>
      <c r="AV180" s="14" t="s">
        <v>85</v>
      </c>
      <c r="AW180" s="14" t="s">
        <v>31</v>
      </c>
      <c r="AX180" s="14" t="s">
        <v>83</v>
      </c>
      <c r="AY180" s="211" t="s">
        <v>135</v>
      </c>
    </row>
    <row r="181" s="2" customFormat="1" ht="16.5" customHeight="1">
      <c r="A181" s="37"/>
      <c r="B181" s="188"/>
      <c r="C181" s="226" t="s">
        <v>227</v>
      </c>
      <c r="D181" s="226" t="s">
        <v>219</v>
      </c>
      <c r="E181" s="227" t="s">
        <v>228</v>
      </c>
      <c r="F181" s="228" t="s">
        <v>229</v>
      </c>
      <c r="G181" s="229" t="s">
        <v>230</v>
      </c>
      <c r="H181" s="230">
        <v>38.630000000000003</v>
      </c>
      <c r="I181" s="231"/>
      <c r="J181" s="230">
        <f>ROUND(I181*H181,2)</f>
        <v>0</v>
      </c>
      <c r="K181" s="232"/>
      <c r="L181" s="233"/>
      <c r="M181" s="234" t="s">
        <v>1</v>
      </c>
      <c r="N181" s="235" t="s">
        <v>40</v>
      </c>
      <c r="O181" s="76"/>
      <c r="P181" s="198">
        <f>O181*H181</f>
        <v>0</v>
      </c>
      <c r="Q181" s="198">
        <v>0.001</v>
      </c>
      <c r="R181" s="198">
        <f>Q181*H181</f>
        <v>0.038630000000000005</v>
      </c>
      <c r="S181" s="198">
        <v>0</v>
      </c>
      <c r="T181" s="19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0" t="s">
        <v>183</v>
      </c>
      <c r="AT181" s="200" t="s">
        <v>219</v>
      </c>
      <c r="AU181" s="200" t="s">
        <v>85</v>
      </c>
      <c r="AY181" s="18" t="s">
        <v>135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83</v>
      </c>
      <c r="BK181" s="201">
        <f>ROUND(I181*H181,2)</f>
        <v>0</v>
      </c>
      <c r="BL181" s="18" t="s">
        <v>141</v>
      </c>
      <c r="BM181" s="200" t="s">
        <v>231</v>
      </c>
    </row>
    <row r="182" s="14" customFormat="1">
      <c r="A182" s="14"/>
      <c r="B182" s="210"/>
      <c r="C182" s="14"/>
      <c r="D182" s="203" t="s">
        <v>143</v>
      </c>
      <c r="E182" s="211" t="s">
        <v>1</v>
      </c>
      <c r="F182" s="212" t="s">
        <v>232</v>
      </c>
      <c r="G182" s="14"/>
      <c r="H182" s="213">
        <v>38.630000000000003</v>
      </c>
      <c r="I182" s="214"/>
      <c r="J182" s="14"/>
      <c r="K182" s="14"/>
      <c r="L182" s="210"/>
      <c r="M182" s="215"/>
      <c r="N182" s="216"/>
      <c r="O182" s="216"/>
      <c r="P182" s="216"/>
      <c r="Q182" s="216"/>
      <c r="R182" s="216"/>
      <c r="S182" s="216"/>
      <c r="T182" s="2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1" t="s">
        <v>143</v>
      </c>
      <c r="AU182" s="211" t="s">
        <v>85</v>
      </c>
      <c r="AV182" s="14" t="s">
        <v>85</v>
      </c>
      <c r="AW182" s="14" t="s">
        <v>31</v>
      </c>
      <c r="AX182" s="14" t="s">
        <v>83</v>
      </c>
      <c r="AY182" s="211" t="s">
        <v>135</v>
      </c>
    </row>
    <row r="183" s="12" customFormat="1" ht="22.8" customHeight="1">
      <c r="A183" s="12"/>
      <c r="B183" s="175"/>
      <c r="C183" s="12"/>
      <c r="D183" s="176" t="s">
        <v>74</v>
      </c>
      <c r="E183" s="186" t="s">
        <v>201</v>
      </c>
      <c r="F183" s="186" t="s">
        <v>233</v>
      </c>
      <c r="G183" s="12"/>
      <c r="H183" s="12"/>
      <c r="I183" s="178"/>
      <c r="J183" s="187">
        <f>BK183</f>
        <v>0</v>
      </c>
      <c r="K183" s="12"/>
      <c r="L183" s="175"/>
      <c r="M183" s="180"/>
      <c r="N183" s="181"/>
      <c r="O183" s="181"/>
      <c r="P183" s="182">
        <f>SUM(P184:P196)</f>
        <v>0</v>
      </c>
      <c r="Q183" s="181"/>
      <c r="R183" s="182">
        <f>SUM(R184:R196)</f>
        <v>0.025200000000000004</v>
      </c>
      <c r="S183" s="181"/>
      <c r="T183" s="183">
        <f>SUM(T184:T196)</f>
        <v>172.69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6" t="s">
        <v>83</v>
      </c>
      <c r="AT183" s="184" t="s">
        <v>74</v>
      </c>
      <c r="AU183" s="184" t="s">
        <v>83</v>
      </c>
      <c r="AY183" s="176" t="s">
        <v>135</v>
      </c>
      <c r="BK183" s="185">
        <f>SUM(BK184:BK196)</f>
        <v>0</v>
      </c>
    </row>
    <row r="184" s="2" customFormat="1" ht="21.75" customHeight="1">
      <c r="A184" s="37"/>
      <c r="B184" s="188"/>
      <c r="C184" s="189" t="s">
        <v>234</v>
      </c>
      <c r="D184" s="189" t="s">
        <v>137</v>
      </c>
      <c r="E184" s="190" t="s">
        <v>235</v>
      </c>
      <c r="F184" s="191" t="s">
        <v>236</v>
      </c>
      <c r="G184" s="192" t="s">
        <v>204</v>
      </c>
      <c r="H184" s="193">
        <v>490</v>
      </c>
      <c r="I184" s="194"/>
      <c r="J184" s="193">
        <f>ROUND(I184*H184,2)</f>
        <v>0</v>
      </c>
      <c r="K184" s="195"/>
      <c r="L184" s="38"/>
      <c r="M184" s="196" t="s">
        <v>1</v>
      </c>
      <c r="N184" s="197" t="s">
        <v>40</v>
      </c>
      <c r="O184" s="76"/>
      <c r="P184" s="198">
        <f>O184*H184</f>
        <v>0</v>
      </c>
      <c r="Q184" s="198">
        <v>0</v>
      </c>
      <c r="R184" s="198">
        <f>Q184*H184</f>
        <v>0</v>
      </c>
      <c r="S184" s="198">
        <v>0.22</v>
      </c>
      <c r="T184" s="199">
        <f>S184*H184</f>
        <v>107.8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0" t="s">
        <v>141</v>
      </c>
      <c r="AT184" s="200" t="s">
        <v>137</v>
      </c>
      <c r="AU184" s="200" t="s">
        <v>85</v>
      </c>
      <c r="AY184" s="18" t="s">
        <v>135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83</v>
      </c>
      <c r="BK184" s="201">
        <f>ROUND(I184*H184,2)</f>
        <v>0</v>
      </c>
      <c r="BL184" s="18" t="s">
        <v>141</v>
      </c>
      <c r="BM184" s="200" t="s">
        <v>237</v>
      </c>
    </row>
    <row r="185" s="13" customFormat="1">
      <c r="A185" s="13"/>
      <c r="B185" s="202"/>
      <c r="C185" s="13"/>
      <c r="D185" s="203" t="s">
        <v>143</v>
      </c>
      <c r="E185" s="204" t="s">
        <v>1</v>
      </c>
      <c r="F185" s="205" t="s">
        <v>144</v>
      </c>
      <c r="G185" s="13"/>
      <c r="H185" s="204" t="s">
        <v>1</v>
      </c>
      <c r="I185" s="206"/>
      <c r="J185" s="13"/>
      <c r="K185" s="13"/>
      <c r="L185" s="202"/>
      <c r="M185" s="207"/>
      <c r="N185" s="208"/>
      <c r="O185" s="208"/>
      <c r="P185" s="208"/>
      <c r="Q185" s="208"/>
      <c r="R185" s="208"/>
      <c r="S185" s="208"/>
      <c r="T185" s="20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4" t="s">
        <v>143</v>
      </c>
      <c r="AU185" s="204" t="s">
        <v>85</v>
      </c>
      <c r="AV185" s="13" t="s">
        <v>83</v>
      </c>
      <c r="AW185" s="13" t="s">
        <v>31</v>
      </c>
      <c r="AX185" s="13" t="s">
        <v>75</v>
      </c>
      <c r="AY185" s="204" t="s">
        <v>135</v>
      </c>
    </row>
    <row r="186" s="14" customFormat="1">
      <c r="A186" s="14"/>
      <c r="B186" s="210"/>
      <c r="C186" s="14"/>
      <c r="D186" s="203" t="s">
        <v>143</v>
      </c>
      <c r="E186" s="211" t="s">
        <v>1</v>
      </c>
      <c r="F186" s="212" t="s">
        <v>238</v>
      </c>
      <c r="G186" s="14"/>
      <c r="H186" s="213">
        <v>490</v>
      </c>
      <c r="I186" s="214"/>
      <c r="J186" s="14"/>
      <c r="K186" s="14"/>
      <c r="L186" s="210"/>
      <c r="M186" s="215"/>
      <c r="N186" s="216"/>
      <c r="O186" s="216"/>
      <c r="P186" s="216"/>
      <c r="Q186" s="216"/>
      <c r="R186" s="216"/>
      <c r="S186" s="216"/>
      <c r="T186" s="2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1" t="s">
        <v>143</v>
      </c>
      <c r="AU186" s="211" t="s">
        <v>85</v>
      </c>
      <c r="AV186" s="14" t="s">
        <v>85</v>
      </c>
      <c r="AW186" s="14" t="s">
        <v>31</v>
      </c>
      <c r="AX186" s="14" t="s">
        <v>83</v>
      </c>
      <c r="AY186" s="211" t="s">
        <v>135</v>
      </c>
    </row>
    <row r="187" s="2" customFormat="1" ht="21.75" customHeight="1">
      <c r="A187" s="37"/>
      <c r="B187" s="188"/>
      <c r="C187" s="189" t="s">
        <v>239</v>
      </c>
      <c r="D187" s="189" t="s">
        <v>137</v>
      </c>
      <c r="E187" s="190" t="s">
        <v>240</v>
      </c>
      <c r="F187" s="191" t="s">
        <v>241</v>
      </c>
      <c r="G187" s="192" t="s">
        <v>204</v>
      </c>
      <c r="H187" s="193">
        <v>630</v>
      </c>
      <c r="I187" s="194"/>
      <c r="J187" s="193">
        <f>ROUND(I187*H187,2)</f>
        <v>0</v>
      </c>
      <c r="K187" s="195"/>
      <c r="L187" s="38"/>
      <c r="M187" s="196" t="s">
        <v>1</v>
      </c>
      <c r="N187" s="197" t="s">
        <v>40</v>
      </c>
      <c r="O187" s="76"/>
      <c r="P187" s="198">
        <f>O187*H187</f>
        <v>0</v>
      </c>
      <c r="Q187" s="198">
        <v>4.0000000000000003E-05</v>
      </c>
      <c r="R187" s="198">
        <f>Q187*H187</f>
        <v>0.025200000000000004</v>
      </c>
      <c r="S187" s="198">
        <v>0.10299999999999999</v>
      </c>
      <c r="T187" s="199">
        <f>S187*H187</f>
        <v>64.890000000000001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0" t="s">
        <v>141</v>
      </c>
      <c r="AT187" s="200" t="s">
        <v>137</v>
      </c>
      <c r="AU187" s="200" t="s">
        <v>85</v>
      </c>
      <c r="AY187" s="18" t="s">
        <v>135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83</v>
      </c>
      <c r="BK187" s="201">
        <f>ROUND(I187*H187,2)</f>
        <v>0</v>
      </c>
      <c r="BL187" s="18" t="s">
        <v>141</v>
      </c>
      <c r="BM187" s="200" t="s">
        <v>242</v>
      </c>
    </row>
    <row r="188" s="13" customFormat="1">
      <c r="A188" s="13"/>
      <c r="B188" s="202"/>
      <c r="C188" s="13"/>
      <c r="D188" s="203" t="s">
        <v>143</v>
      </c>
      <c r="E188" s="204" t="s">
        <v>1</v>
      </c>
      <c r="F188" s="205" t="s">
        <v>144</v>
      </c>
      <c r="G188" s="13"/>
      <c r="H188" s="204" t="s">
        <v>1</v>
      </c>
      <c r="I188" s="206"/>
      <c r="J188" s="13"/>
      <c r="K188" s="13"/>
      <c r="L188" s="202"/>
      <c r="M188" s="207"/>
      <c r="N188" s="208"/>
      <c r="O188" s="208"/>
      <c r="P188" s="208"/>
      <c r="Q188" s="208"/>
      <c r="R188" s="208"/>
      <c r="S188" s="208"/>
      <c r="T188" s="20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4" t="s">
        <v>143</v>
      </c>
      <c r="AU188" s="204" t="s">
        <v>85</v>
      </c>
      <c r="AV188" s="13" t="s">
        <v>83</v>
      </c>
      <c r="AW188" s="13" t="s">
        <v>31</v>
      </c>
      <c r="AX188" s="13" t="s">
        <v>75</v>
      </c>
      <c r="AY188" s="204" t="s">
        <v>135</v>
      </c>
    </row>
    <row r="189" s="14" customFormat="1">
      <c r="A189" s="14"/>
      <c r="B189" s="210"/>
      <c r="C189" s="14"/>
      <c r="D189" s="203" t="s">
        <v>143</v>
      </c>
      <c r="E189" s="211" t="s">
        <v>1</v>
      </c>
      <c r="F189" s="212" t="s">
        <v>243</v>
      </c>
      <c r="G189" s="14"/>
      <c r="H189" s="213">
        <v>630</v>
      </c>
      <c r="I189" s="214"/>
      <c r="J189" s="14"/>
      <c r="K189" s="14"/>
      <c r="L189" s="210"/>
      <c r="M189" s="215"/>
      <c r="N189" s="216"/>
      <c r="O189" s="216"/>
      <c r="P189" s="216"/>
      <c r="Q189" s="216"/>
      <c r="R189" s="216"/>
      <c r="S189" s="216"/>
      <c r="T189" s="2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1" t="s">
        <v>143</v>
      </c>
      <c r="AU189" s="211" t="s">
        <v>85</v>
      </c>
      <c r="AV189" s="14" t="s">
        <v>85</v>
      </c>
      <c r="AW189" s="14" t="s">
        <v>31</v>
      </c>
      <c r="AX189" s="14" t="s">
        <v>83</v>
      </c>
      <c r="AY189" s="211" t="s">
        <v>135</v>
      </c>
    </row>
    <row r="190" s="2" customFormat="1" ht="16.5" customHeight="1">
      <c r="A190" s="37"/>
      <c r="B190" s="188"/>
      <c r="C190" s="189" t="s">
        <v>244</v>
      </c>
      <c r="D190" s="189" t="s">
        <v>137</v>
      </c>
      <c r="E190" s="190" t="s">
        <v>245</v>
      </c>
      <c r="F190" s="191" t="s">
        <v>246</v>
      </c>
      <c r="G190" s="192" t="s">
        <v>198</v>
      </c>
      <c r="H190" s="193">
        <v>173</v>
      </c>
      <c r="I190" s="194"/>
      <c r="J190" s="193">
        <f>ROUND(I190*H190,2)</f>
        <v>0</v>
      </c>
      <c r="K190" s="195"/>
      <c r="L190" s="38"/>
      <c r="M190" s="196" t="s">
        <v>1</v>
      </c>
      <c r="N190" s="197" t="s">
        <v>40</v>
      </c>
      <c r="O190" s="76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0" t="s">
        <v>141</v>
      </c>
      <c r="AT190" s="200" t="s">
        <v>137</v>
      </c>
      <c r="AU190" s="200" t="s">
        <v>85</v>
      </c>
      <c r="AY190" s="18" t="s">
        <v>135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83</v>
      </c>
      <c r="BK190" s="201">
        <f>ROUND(I190*H190,2)</f>
        <v>0</v>
      </c>
      <c r="BL190" s="18" t="s">
        <v>141</v>
      </c>
      <c r="BM190" s="200" t="s">
        <v>247</v>
      </c>
    </row>
    <row r="191" s="13" customFormat="1">
      <c r="A191" s="13"/>
      <c r="B191" s="202"/>
      <c r="C191" s="13"/>
      <c r="D191" s="203" t="s">
        <v>143</v>
      </c>
      <c r="E191" s="204" t="s">
        <v>1</v>
      </c>
      <c r="F191" s="205" t="s">
        <v>248</v>
      </c>
      <c r="G191" s="13"/>
      <c r="H191" s="204" t="s">
        <v>1</v>
      </c>
      <c r="I191" s="206"/>
      <c r="J191" s="13"/>
      <c r="K191" s="13"/>
      <c r="L191" s="202"/>
      <c r="M191" s="207"/>
      <c r="N191" s="208"/>
      <c r="O191" s="208"/>
      <c r="P191" s="208"/>
      <c r="Q191" s="208"/>
      <c r="R191" s="208"/>
      <c r="S191" s="208"/>
      <c r="T191" s="20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4" t="s">
        <v>143</v>
      </c>
      <c r="AU191" s="204" t="s">
        <v>85</v>
      </c>
      <c r="AV191" s="13" t="s">
        <v>83</v>
      </c>
      <c r="AW191" s="13" t="s">
        <v>31</v>
      </c>
      <c r="AX191" s="13" t="s">
        <v>75</v>
      </c>
      <c r="AY191" s="204" t="s">
        <v>135</v>
      </c>
    </row>
    <row r="192" s="14" customFormat="1">
      <c r="A192" s="14"/>
      <c r="B192" s="210"/>
      <c r="C192" s="14"/>
      <c r="D192" s="203" t="s">
        <v>143</v>
      </c>
      <c r="E192" s="211" t="s">
        <v>1</v>
      </c>
      <c r="F192" s="212" t="s">
        <v>249</v>
      </c>
      <c r="G192" s="14"/>
      <c r="H192" s="213">
        <v>173</v>
      </c>
      <c r="I192" s="214"/>
      <c r="J192" s="14"/>
      <c r="K192" s="14"/>
      <c r="L192" s="210"/>
      <c r="M192" s="215"/>
      <c r="N192" s="216"/>
      <c r="O192" s="216"/>
      <c r="P192" s="216"/>
      <c r="Q192" s="216"/>
      <c r="R192" s="216"/>
      <c r="S192" s="216"/>
      <c r="T192" s="2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1" t="s">
        <v>143</v>
      </c>
      <c r="AU192" s="211" t="s">
        <v>85</v>
      </c>
      <c r="AV192" s="14" t="s">
        <v>85</v>
      </c>
      <c r="AW192" s="14" t="s">
        <v>31</v>
      </c>
      <c r="AX192" s="14" t="s">
        <v>83</v>
      </c>
      <c r="AY192" s="211" t="s">
        <v>135</v>
      </c>
    </row>
    <row r="193" s="2" customFormat="1" ht="21.75" customHeight="1">
      <c r="A193" s="37"/>
      <c r="B193" s="188"/>
      <c r="C193" s="189" t="s">
        <v>182</v>
      </c>
      <c r="D193" s="189" t="s">
        <v>137</v>
      </c>
      <c r="E193" s="190" t="s">
        <v>250</v>
      </c>
      <c r="F193" s="191" t="s">
        <v>251</v>
      </c>
      <c r="G193" s="192" t="s">
        <v>198</v>
      </c>
      <c r="H193" s="193">
        <v>1557</v>
      </c>
      <c r="I193" s="194"/>
      <c r="J193" s="193">
        <f>ROUND(I193*H193,2)</f>
        <v>0</v>
      </c>
      <c r="K193" s="195"/>
      <c r="L193" s="38"/>
      <c r="M193" s="196" t="s">
        <v>1</v>
      </c>
      <c r="N193" s="197" t="s">
        <v>40</v>
      </c>
      <c r="O193" s="76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0" t="s">
        <v>141</v>
      </c>
      <c r="AT193" s="200" t="s">
        <v>137</v>
      </c>
      <c r="AU193" s="200" t="s">
        <v>85</v>
      </c>
      <c r="AY193" s="18" t="s">
        <v>135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83</v>
      </c>
      <c r="BK193" s="201">
        <f>ROUND(I193*H193,2)</f>
        <v>0</v>
      </c>
      <c r="BL193" s="18" t="s">
        <v>141</v>
      </c>
      <c r="BM193" s="200" t="s">
        <v>252</v>
      </c>
    </row>
    <row r="194" s="13" customFormat="1">
      <c r="A194" s="13"/>
      <c r="B194" s="202"/>
      <c r="C194" s="13"/>
      <c r="D194" s="203" t="s">
        <v>143</v>
      </c>
      <c r="E194" s="204" t="s">
        <v>1</v>
      </c>
      <c r="F194" s="205" t="s">
        <v>253</v>
      </c>
      <c r="G194" s="13"/>
      <c r="H194" s="204" t="s">
        <v>1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4" t="s">
        <v>143</v>
      </c>
      <c r="AU194" s="204" t="s">
        <v>85</v>
      </c>
      <c r="AV194" s="13" t="s">
        <v>83</v>
      </c>
      <c r="AW194" s="13" t="s">
        <v>31</v>
      </c>
      <c r="AX194" s="13" t="s">
        <v>75</v>
      </c>
      <c r="AY194" s="204" t="s">
        <v>135</v>
      </c>
    </row>
    <row r="195" s="14" customFormat="1">
      <c r="A195" s="14"/>
      <c r="B195" s="210"/>
      <c r="C195" s="14"/>
      <c r="D195" s="203" t="s">
        <v>143</v>
      </c>
      <c r="E195" s="211" t="s">
        <v>1</v>
      </c>
      <c r="F195" s="212" t="s">
        <v>254</v>
      </c>
      <c r="G195" s="14"/>
      <c r="H195" s="213">
        <v>1557</v>
      </c>
      <c r="I195" s="214"/>
      <c r="J195" s="14"/>
      <c r="K195" s="14"/>
      <c r="L195" s="210"/>
      <c r="M195" s="215"/>
      <c r="N195" s="216"/>
      <c r="O195" s="216"/>
      <c r="P195" s="216"/>
      <c r="Q195" s="216"/>
      <c r="R195" s="216"/>
      <c r="S195" s="216"/>
      <c r="T195" s="21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1" t="s">
        <v>143</v>
      </c>
      <c r="AU195" s="211" t="s">
        <v>85</v>
      </c>
      <c r="AV195" s="14" t="s">
        <v>85</v>
      </c>
      <c r="AW195" s="14" t="s">
        <v>31</v>
      </c>
      <c r="AX195" s="14" t="s">
        <v>83</v>
      </c>
      <c r="AY195" s="211" t="s">
        <v>135</v>
      </c>
    </row>
    <row r="196" s="2" customFormat="1" ht="21.75" customHeight="1">
      <c r="A196" s="37"/>
      <c r="B196" s="188"/>
      <c r="C196" s="189" t="s">
        <v>7</v>
      </c>
      <c r="D196" s="189" t="s">
        <v>137</v>
      </c>
      <c r="E196" s="190" t="s">
        <v>255</v>
      </c>
      <c r="F196" s="191" t="s">
        <v>256</v>
      </c>
      <c r="G196" s="192" t="s">
        <v>198</v>
      </c>
      <c r="H196" s="193">
        <v>173</v>
      </c>
      <c r="I196" s="194"/>
      <c r="J196" s="193">
        <f>ROUND(I196*H196,2)</f>
        <v>0</v>
      </c>
      <c r="K196" s="195"/>
      <c r="L196" s="38"/>
      <c r="M196" s="196" t="s">
        <v>1</v>
      </c>
      <c r="N196" s="197" t="s">
        <v>40</v>
      </c>
      <c r="O196" s="76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0" t="s">
        <v>141</v>
      </c>
      <c r="AT196" s="200" t="s">
        <v>137</v>
      </c>
      <c r="AU196" s="200" t="s">
        <v>85</v>
      </c>
      <c r="AY196" s="18" t="s">
        <v>135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83</v>
      </c>
      <c r="BK196" s="201">
        <f>ROUND(I196*H196,2)</f>
        <v>0</v>
      </c>
      <c r="BL196" s="18" t="s">
        <v>141</v>
      </c>
      <c r="BM196" s="200" t="s">
        <v>257</v>
      </c>
    </row>
    <row r="197" s="12" customFormat="1" ht="22.8" customHeight="1">
      <c r="A197" s="12"/>
      <c r="B197" s="175"/>
      <c r="C197" s="12"/>
      <c r="D197" s="176" t="s">
        <v>74</v>
      </c>
      <c r="E197" s="186" t="s">
        <v>7</v>
      </c>
      <c r="F197" s="186" t="s">
        <v>258</v>
      </c>
      <c r="G197" s="12"/>
      <c r="H197" s="12"/>
      <c r="I197" s="178"/>
      <c r="J197" s="187">
        <f>BK197</f>
        <v>0</v>
      </c>
      <c r="K197" s="12"/>
      <c r="L197" s="175"/>
      <c r="M197" s="180"/>
      <c r="N197" s="181"/>
      <c r="O197" s="181"/>
      <c r="P197" s="182">
        <f>SUM(P198:P200)</f>
        <v>0</v>
      </c>
      <c r="Q197" s="181"/>
      <c r="R197" s="182">
        <f>SUM(R198:R200)</f>
        <v>83.008800000000008</v>
      </c>
      <c r="S197" s="181"/>
      <c r="T197" s="183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6" t="s">
        <v>83</v>
      </c>
      <c r="AT197" s="184" t="s">
        <v>74</v>
      </c>
      <c r="AU197" s="184" t="s">
        <v>83</v>
      </c>
      <c r="AY197" s="176" t="s">
        <v>135</v>
      </c>
      <c r="BK197" s="185">
        <f>SUM(BK198:BK200)</f>
        <v>0</v>
      </c>
    </row>
    <row r="198" s="2" customFormat="1" ht="33" customHeight="1">
      <c r="A198" s="37"/>
      <c r="B198" s="188"/>
      <c r="C198" s="189" t="s">
        <v>259</v>
      </c>
      <c r="D198" s="189" t="s">
        <v>137</v>
      </c>
      <c r="E198" s="190" t="s">
        <v>260</v>
      </c>
      <c r="F198" s="191" t="s">
        <v>261</v>
      </c>
      <c r="G198" s="192" t="s">
        <v>262</v>
      </c>
      <c r="H198" s="193">
        <v>360</v>
      </c>
      <c r="I198" s="194"/>
      <c r="J198" s="193">
        <f>ROUND(I198*H198,2)</f>
        <v>0</v>
      </c>
      <c r="K198" s="195"/>
      <c r="L198" s="38"/>
      <c r="M198" s="196" t="s">
        <v>1</v>
      </c>
      <c r="N198" s="197" t="s">
        <v>40</v>
      </c>
      <c r="O198" s="76"/>
      <c r="P198" s="198">
        <f>O198*H198</f>
        <v>0</v>
      </c>
      <c r="Q198" s="198">
        <v>0.23058000000000001</v>
      </c>
      <c r="R198" s="198">
        <f>Q198*H198</f>
        <v>83.008800000000008</v>
      </c>
      <c r="S198" s="198">
        <v>0</v>
      </c>
      <c r="T198" s="19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0" t="s">
        <v>141</v>
      </c>
      <c r="AT198" s="200" t="s">
        <v>137</v>
      </c>
      <c r="AU198" s="200" t="s">
        <v>85</v>
      </c>
      <c r="AY198" s="18" t="s">
        <v>135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83</v>
      </c>
      <c r="BK198" s="201">
        <f>ROUND(I198*H198,2)</f>
        <v>0</v>
      </c>
      <c r="BL198" s="18" t="s">
        <v>141</v>
      </c>
      <c r="BM198" s="200" t="s">
        <v>263</v>
      </c>
    </row>
    <row r="199" s="13" customFormat="1">
      <c r="A199" s="13"/>
      <c r="B199" s="202"/>
      <c r="C199" s="13"/>
      <c r="D199" s="203" t="s">
        <v>143</v>
      </c>
      <c r="E199" s="204" t="s">
        <v>1</v>
      </c>
      <c r="F199" s="205" t="s">
        <v>144</v>
      </c>
      <c r="G199" s="13"/>
      <c r="H199" s="204" t="s">
        <v>1</v>
      </c>
      <c r="I199" s="206"/>
      <c r="J199" s="13"/>
      <c r="K199" s="13"/>
      <c r="L199" s="202"/>
      <c r="M199" s="207"/>
      <c r="N199" s="208"/>
      <c r="O199" s="208"/>
      <c r="P199" s="208"/>
      <c r="Q199" s="208"/>
      <c r="R199" s="208"/>
      <c r="S199" s="208"/>
      <c r="T199" s="2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4" t="s">
        <v>143</v>
      </c>
      <c r="AU199" s="204" t="s">
        <v>85</v>
      </c>
      <c r="AV199" s="13" t="s">
        <v>83</v>
      </c>
      <c r="AW199" s="13" t="s">
        <v>31</v>
      </c>
      <c r="AX199" s="13" t="s">
        <v>75</v>
      </c>
      <c r="AY199" s="204" t="s">
        <v>135</v>
      </c>
    </row>
    <row r="200" s="14" customFormat="1">
      <c r="A200" s="14"/>
      <c r="B200" s="210"/>
      <c r="C200" s="14"/>
      <c r="D200" s="203" t="s">
        <v>143</v>
      </c>
      <c r="E200" s="211" t="s">
        <v>1</v>
      </c>
      <c r="F200" s="212" t="s">
        <v>264</v>
      </c>
      <c r="G200" s="14"/>
      <c r="H200" s="213">
        <v>360</v>
      </c>
      <c r="I200" s="214"/>
      <c r="J200" s="14"/>
      <c r="K200" s="14"/>
      <c r="L200" s="210"/>
      <c r="M200" s="215"/>
      <c r="N200" s="216"/>
      <c r="O200" s="216"/>
      <c r="P200" s="216"/>
      <c r="Q200" s="216"/>
      <c r="R200" s="216"/>
      <c r="S200" s="216"/>
      <c r="T200" s="21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1" t="s">
        <v>143</v>
      </c>
      <c r="AU200" s="211" t="s">
        <v>85</v>
      </c>
      <c r="AV200" s="14" t="s">
        <v>85</v>
      </c>
      <c r="AW200" s="14" t="s">
        <v>31</v>
      </c>
      <c r="AX200" s="14" t="s">
        <v>83</v>
      </c>
      <c r="AY200" s="211" t="s">
        <v>135</v>
      </c>
    </row>
    <row r="201" s="12" customFormat="1" ht="22.8" customHeight="1">
      <c r="A201" s="12"/>
      <c r="B201" s="175"/>
      <c r="C201" s="12"/>
      <c r="D201" s="176" t="s">
        <v>74</v>
      </c>
      <c r="E201" s="186" t="s">
        <v>154</v>
      </c>
      <c r="F201" s="186" t="s">
        <v>265</v>
      </c>
      <c r="G201" s="12"/>
      <c r="H201" s="12"/>
      <c r="I201" s="178"/>
      <c r="J201" s="187">
        <f>BK201</f>
        <v>0</v>
      </c>
      <c r="K201" s="12"/>
      <c r="L201" s="175"/>
      <c r="M201" s="180"/>
      <c r="N201" s="181"/>
      <c r="O201" s="181"/>
      <c r="P201" s="182">
        <f>P202</f>
        <v>0</v>
      </c>
      <c r="Q201" s="181"/>
      <c r="R201" s="182">
        <f>R202</f>
        <v>0.1177</v>
      </c>
      <c r="S201" s="181"/>
      <c r="T201" s="18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6" t="s">
        <v>83</v>
      </c>
      <c r="AT201" s="184" t="s">
        <v>74</v>
      </c>
      <c r="AU201" s="184" t="s">
        <v>83</v>
      </c>
      <c r="AY201" s="176" t="s">
        <v>135</v>
      </c>
      <c r="BK201" s="185">
        <f>BK202</f>
        <v>0</v>
      </c>
    </row>
    <row r="202" s="2" customFormat="1" ht="21.75" customHeight="1">
      <c r="A202" s="37"/>
      <c r="B202" s="188"/>
      <c r="C202" s="189" t="s">
        <v>266</v>
      </c>
      <c r="D202" s="189" t="s">
        <v>137</v>
      </c>
      <c r="E202" s="190" t="s">
        <v>267</v>
      </c>
      <c r="F202" s="191" t="s">
        <v>268</v>
      </c>
      <c r="G202" s="192" t="s">
        <v>262</v>
      </c>
      <c r="H202" s="193">
        <v>110</v>
      </c>
      <c r="I202" s="194"/>
      <c r="J202" s="193">
        <f>ROUND(I202*H202,2)</f>
        <v>0</v>
      </c>
      <c r="K202" s="195"/>
      <c r="L202" s="38"/>
      <c r="M202" s="196" t="s">
        <v>1</v>
      </c>
      <c r="N202" s="197" t="s">
        <v>40</v>
      </c>
      <c r="O202" s="76"/>
      <c r="P202" s="198">
        <f>O202*H202</f>
        <v>0</v>
      </c>
      <c r="Q202" s="198">
        <v>0.00107</v>
      </c>
      <c r="R202" s="198">
        <f>Q202*H202</f>
        <v>0.1177</v>
      </c>
      <c r="S202" s="198">
        <v>0</v>
      </c>
      <c r="T202" s="19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0" t="s">
        <v>141</v>
      </c>
      <c r="AT202" s="200" t="s">
        <v>137</v>
      </c>
      <c r="AU202" s="200" t="s">
        <v>85</v>
      </c>
      <c r="AY202" s="18" t="s">
        <v>135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83</v>
      </c>
      <c r="BK202" s="201">
        <f>ROUND(I202*H202,2)</f>
        <v>0</v>
      </c>
      <c r="BL202" s="18" t="s">
        <v>141</v>
      </c>
      <c r="BM202" s="200" t="s">
        <v>269</v>
      </c>
    </row>
    <row r="203" s="12" customFormat="1" ht="22.8" customHeight="1">
      <c r="A203" s="12"/>
      <c r="B203" s="175"/>
      <c r="C203" s="12"/>
      <c r="D203" s="176" t="s">
        <v>74</v>
      </c>
      <c r="E203" s="186" t="s">
        <v>270</v>
      </c>
      <c r="F203" s="186" t="s">
        <v>271</v>
      </c>
      <c r="G203" s="12"/>
      <c r="H203" s="12"/>
      <c r="I203" s="178"/>
      <c r="J203" s="187">
        <f>BK203</f>
        <v>0</v>
      </c>
      <c r="K203" s="12"/>
      <c r="L203" s="175"/>
      <c r="M203" s="180"/>
      <c r="N203" s="181"/>
      <c r="O203" s="181"/>
      <c r="P203" s="182">
        <f>SUM(P204:P219)</f>
        <v>0</v>
      </c>
      <c r="Q203" s="181"/>
      <c r="R203" s="182">
        <f>SUM(R204:R219)</f>
        <v>505.26190000000003</v>
      </c>
      <c r="S203" s="181"/>
      <c r="T203" s="183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6" t="s">
        <v>83</v>
      </c>
      <c r="AT203" s="184" t="s">
        <v>74</v>
      </c>
      <c r="AU203" s="184" t="s">
        <v>83</v>
      </c>
      <c r="AY203" s="176" t="s">
        <v>135</v>
      </c>
      <c r="BK203" s="185">
        <f>SUM(BK204:BK219)</f>
        <v>0</v>
      </c>
    </row>
    <row r="204" s="2" customFormat="1" ht="16.5" customHeight="1">
      <c r="A204" s="37"/>
      <c r="B204" s="188"/>
      <c r="C204" s="189" t="s">
        <v>272</v>
      </c>
      <c r="D204" s="189" t="s">
        <v>137</v>
      </c>
      <c r="E204" s="190" t="s">
        <v>273</v>
      </c>
      <c r="F204" s="191" t="s">
        <v>274</v>
      </c>
      <c r="G204" s="192" t="s">
        <v>204</v>
      </c>
      <c r="H204" s="193">
        <v>1795</v>
      </c>
      <c r="I204" s="194"/>
      <c r="J204" s="193">
        <f>ROUND(I204*H204,2)</f>
        <v>0</v>
      </c>
      <c r="K204" s="195"/>
      <c r="L204" s="38"/>
      <c r="M204" s="196" t="s">
        <v>1</v>
      </c>
      <c r="N204" s="197" t="s">
        <v>40</v>
      </c>
      <c r="O204" s="76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0" t="s">
        <v>141</v>
      </c>
      <c r="AT204" s="200" t="s">
        <v>137</v>
      </c>
      <c r="AU204" s="200" t="s">
        <v>85</v>
      </c>
      <c r="AY204" s="18" t="s">
        <v>135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83</v>
      </c>
      <c r="BK204" s="201">
        <f>ROUND(I204*H204,2)</f>
        <v>0</v>
      </c>
      <c r="BL204" s="18" t="s">
        <v>141</v>
      </c>
      <c r="BM204" s="200" t="s">
        <v>275</v>
      </c>
    </row>
    <row r="205" s="13" customFormat="1">
      <c r="A205" s="13"/>
      <c r="B205" s="202"/>
      <c r="C205" s="13"/>
      <c r="D205" s="203" t="s">
        <v>143</v>
      </c>
      <c r="E205" s="204" t="s">
        <v>1</v>
      </c>
      <c r="F205" s="205" t="s">
        <v>276</v>
      </c>
      <c r="G205" s="13"/>
      <c r="H205" s="204" t="s">
        <v>1</v>
      </c>
      <c r="I205" s="206"/>
      <c r="J205" s="13"/>
      <c r="K205" s="13"/>
      <c r="L205" s="202"/>
      <c r="M205" s="207"/>
      <c r="N205" s="208"/>
      <c r="O205" s="208"/>
      <c r="P205" s="208"/>
      <c r="Q205" s="208"/>
      <c r="R205" s="208"/>
      <c r="S205" s="208"/>
      <c r="T205" s="20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4" t="s">
        <v>143</v>
      </c>
      <c r="AU205" s="204" t="s">
        <v>85</v>
      </c>
      <c r="AV205" s="13" t="s">
        <v>83</v>
      </c>
      <c r="AW205" s="13" t="s">
        <v>31</v>
      </c>
      <c r="AX205" s="13" t="s">
        <v>75</v>
      </c>
      <c r="AY205" s="204" t="s">
        <v>135</v>
      </c>
    </row>
    <row r="206" s="14" customFormat="1">
      <c r="A206" s="14"/>
      <c r="B206" s="210"/>
      <c r="C206" s="14"/>
      <c r="D206" s="203" t="s">
        <v>143</v>
      </c>
      <c r="E206" s="211" t="s">
        <v>1</v>
      </c>
      <c r="F206" s="212" t="s">
        <v>277</v>
      </c>
      <c r="G206" s="14"/>
      <c r="H206" s="213">
        <v>1795</v>
      </c>
      <c r="I206" s="214"/>
      <c r="J206" s="14"/>
      <c r="K206" s="14"/>
      <c r="L206" s="210"/>
      <c r="M206" s="215"/>
      <c r="N206" s="216"/>
      <c r="O206" s="216"/>
      <c r="P206" s="216"/>
      <c r="Q206" s="216"/>
      <c r="R206" s="216"/>
      <c r="S206" s="216"/>
      <c r="T206" s="21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1" t="s">
        <v>143</v>
      </c>
      <c r="AU206" s="211" t="s">
        <v>85</v>
      </c>
      <c r="AV206" s="14" t="s">
        <v>85</v>
      </c>
      <c r="AW206" s="14" t="s">
        <v>31</v>
      </c>
      <c r="AX206" s="14" t="s">
        <v>83</v>
      </c>
      <c r="AY206" s="211" t="s">
        <v>135</v>
      </c>
    </row>
    <row r="207" s="2" customFormat="1" ht="21.75" customHeight="1">
      <c r="A207" s="37"/>
      <c r="B207" s="188"/>
      <c r="C207" s="189" t="s">
        <v>278</v>
      </c>
      <c r="D207" s="189" t="s">
        <v>137</v>
      </c>
      <c r="E207" s="190" t="s">
        <v>279</v>
      </c>
      <c r="F207" s="191" t="s">
        <v>280</v>
      </c>
      <c r="G207" s="192" t="s">
        <v>204</v>
      </c>
      <c r="H207" s="193">
        <v>1795</v>
      </c>
      <c r="I207" s="194"/>
      <c r="J207" s="193">
        <f>ROUND(I207*H207,2)</f>
        <v>0</v>
      </c>
      <c r="K207" s="195"/>
      <c r="L207" s="38"/>
      <c r="M207" s="196" t="s">
        <v>1</v>
      </c>
      <c r="N207" s="197" t="s">
        <v>40</v>
      </c>
      <c r="O207" s="76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0" t="s">
        <v>141</v>
      </c>
      <c r="AT207" s="200" t="s">
        <v>137</v>
      </c>
      <c r="AU207" s="200" t="s">
        <v>85</v>
      </c>
      <c r="AY207" s="18" t="s">
        <v>135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83</v>
      </c>
      <c r="BK207" s="201">
        <f>ROUND(I207*H207,2)</f>
        <v>0</v>
      </c>
      <c r="BL207" s="18" t="s">
        <v>141</v>
      </c>
      <c r="BM207" s="200" t="s">
        <v>281</v>
      </c>
    </row>
    <row r="208" s="13" customFormat="1">
      <c r="A208" s="13"/>
      <c r="B208" s="202"/>
      <c r="C208" s="13"/>
      <c r="D208" s="203" t="s">
        <v>143</v>
      </c>
      <c r="E208" s="204" t="s">
        <v>1</v>
      </c>
      <c r="F208" s="205" t="s">
        <v>276</v>
      </c>
      <c r="G208" s="13"/>
      <c r="H208" s="204" t="s">
        <v>1</v>
      </c>
      <c r="I208" s="206"/>
      <c r="J208" s="13"/>
      <c r="K208" s="13"/>
      <c r="L208" s="202"/>
      <c r="M208" s="207"/>
      <c r="N208" s="208"/>
      <c r="O208" s="208"/>
      <c r="P208" s="208"/>
      <c r="Q208" s="208"/>
      <c r="R208" s="208"/>
      <c r="S208" s="208"/>
      <c r="T208" s="2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4" t="s">
        <v>143</v>
      </c>
      <c r="AU208" s="204" t="s">
        <v>85</v>
      </c>
      <c r="AV208" s="13" t="s">
        <v>83</v>
      </c>
      <c r="AW208" s="13" t="s">
        <v>31</v>
      </c>
      <c r="AX208" s="13" t="s">
        <v>75</v>
      </c>
      <c r="AY208" s="204" t="s">
        <v>135</v>
      </c>
    </row>
    <row r="209" s="14" customFormat="1">
      <c r="A209" s="14"/>
      <c r="B209" s="210"/>
      <c r="C209" s="14"/>
      <c r="D209" s="203" t="s">
        <v>143</v>
      </c>
      <c r="E209" s="211" t="s">
        <v>1</v>
      </c>
      <c r="F209" s="212" t="s">
        <v>277</v>
      </c>
      <c r="G209" s="14"/>
      <c r="H209" s="213">
        <v>1795</v>
      </c>
      <c r="I209" s="214"/>
      <c r="J209" s="14"/>
      <c r="K209" s="14"/>
      <c r="L209" s="210"/>
      <c r="M209" s="215"/>
      <c r="N209" s="216"/>
      <c r="O209" s="216"/>
      <c r="P209" s="216"/>
      <c r="Q209" s="216"/>
      <c r="R209" s="216"/>
      <c r="S209" s="216"/>
      <c r="T209" s="21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1" t="s">
        <v>143</v>
      </c>
      <c r="AU209" s="211" t="s">
        <v>85</v>
      </c>
      <c r="AV209" s="14" t="s">
        <v>85</v>
      </c>
      <c r="AW209" s="14" t="s">
        <v>31</v>
      </c>
      <c r="AX209" s="14" t="s">
        <v>83</v>
      </c>
      <c r="AY209" s="211" t="s">
        <v>135</v>
      </c>
    </row>
    <row r="210" s="2" customFormat="1" ht="21.75" customHeight="1">
      <c r="A210" s="37"/>
      <c r="B210" s="188"/>
      <c r="C210" s="189" t="s">
        <v>282</v>
      </c>
      <c r="D210" s="189" t="s">
        <v>137</v>
      </c>
      <c r="E210" s="190" t="s">
        <v>283</v>
      </c>
      <c r="F210" s="191" t="s">
        <v>284</v>
      </c>
      <c r="G210" s="192" t="s">
        <v>204</v>
      </c>
      <c r="H210" s="193">
        <v>1795</v>
      </c>
      <c r="I210" s="194"/>
      <c r="J210" s="193">
        <f>ROUND(I210*H210,2)</f>
        <v>0</v>
      </c>
      <c r="K210" s="195"/>
      <c r="L210" s="38"/>
      <c r="M210" s="196" t="s">
        <v>1</v>
      </c>
      <c r="N210" s="197" t="s">
        <v>40</v>
      </c>
      <c r="O210" s="76"/>
      <c r="P210" s="198">
        <f>O210*H210</f>
        <v>0</v>
      </c>
      <c r="Q210" s="198">
        <v>0.10362</v>
      </c>
      <c r="R210" s="198">
        <f>Q210*H210</f>
        <v>185.99790000000002</v>
      </c>
      <c r="S210" s="198">
        <v>0</v>
      </c>
      <c r="T210" s="19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0" t="s">
        <v>141</v>
      </c>
      <c r="AT210" s="200" t="s">
        <v>137</v>
      </c>
      <c r="AU210" s="200" t="s">
        <v>85</v>
      </c>
      <c r="AY210" s="18" t="s">
        <v>135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83</v>
      </c>
      <c r="BK210" s="201">
        <f>ROUND(I210*H210,2)</f>
        <v>0</v>
      </c>
      <c r="BL210" s="18" t="s">
        <v>141</v>
      </c>
      <c r="BM210" s="200" t="s">
        <v>285</v>
      </c>
    </row>
    <row r="211" s="13" customFormat="1">
      <c r="A211" s="13"/>
      <c r="B211" s="202"/>
      <c r="C211" s="13"/>
      <c r="D211" s="203" t="s">
        <v>143</v>
      </c>
      <c r="E211" s="204" t="s">
        <v>1</v>
      </c>
      <c r="F211" s="205" t="s">
        <v>276</v>
      </c>
      <c r="G211" s="13"/>
      <c r="H211" s="204" t="s">
        <v>1</v>
      </c>
      <c r="I211" s="206"/>
      <c r="J211" s="13"/>
      <c r="K211" s="13"/>
      <c r="L211" s="202"/>
      <c r="M211" s="207"/>
      <c r="N211" s="208"/>
      <c r="O211" s="208"/>
      <c r="P211" s="208"/>
      <c r="Q211" s="208"/>
      <c r="R211" s="208"/>
      <c r="S211" s="208"/>
      <c r="T211" s="20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4" t="s">
        <v>143</v>
      </c>
      <c r="AU211" s="204" t="s">
        <v>85</v>
      </c>
      <c r="AV211" s="13" t="s">
        <v>83</v>
      </c>
      <c r="AW211" s="13" t="s">
        <v>31</v>
      </c>
      <c r="AX211" s="13" t="s">
        <v>75</v>
      </c>
      <c r="AY211" s="204" t="s">
        <v>135</v>
      </c>
    </row>
    <row r="212" s="14" customFormat="1">
      <c r="A212" s="14"/>
      <c r="B212" s="210"/>
      <c r="C212" s="14"/>
      <c r="D212" s="203" t="s">
        <v>143</v>
      </c>
      <c r="E212" s="211" t="s">
        <v>1</v>
      </c>
      <c r="F212" s="212" t="s">
        <v>277</v>
      </c>
      <c r="G212" s="14"/>
      <c r="H212" s="213">
        <v>1795</v>
      </c>
      <c r="I212" s="214"/>
      <c r="J212" s="14"/>
      <c r="K212" s="14"/>
      <c r="L212" s="210"/>
      <c r="M212" s="215"/>
      <c r="N212" s="216"/>
      <c r="O212" s="216"/>
      <c r="P212" s="216"/>
      <c r="Q212" s="216"/>
      <c r="R212" s="216"/>
      <c r="S212" s="216"/>
      <c r="T212" s="21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1" t="s">
        <v>143</v>
      </c>
      <c r="AU212" s="211" t="s">
        <v>85</v>
      </c>
      <c r="AV212" s="14" t="s">
        <v>85</v>
      </c>
      <c r="AW212" s="14" t="s">
        <v>31</v>
      </c>
      <c r="AX212" s="14" t="s">
        <v>83</v>
      </c>
      <c r="AY212" s="211" t="s">
        <v>135</v>
      </c>
    </row>
    <row r="213" s="2" customFormat="1" ht="16.5" customHeight="1">
      <c r="A213" s="37"/>
      <c r="B213" s="188"/>
      <c r="C213" s="226" t="s">
        <v>286</v>
      </c>
      <c r="D213" s="226" t="s">
        <v>219</v>
      </c>
      <c r="E213" s="227" t="s">
        <v>287</v>
      </c>
      <c r="F213" s="228" t="s">
        <v>288</v>
      </c>
      <c r="G213" s="229" t="s">
        <v>204</v>
      </c>
      <c r="H213" s="230">
        <v>1667</v>
      </c>
      <c r="I213" s="231"/>
      <c r="J213" s="230">
        <f>ROUND(I213*H213,2)</f>
        <v>0</v>
      </c>
      <c r="K213" s="232"/>
      <c r="L213" s="233"/>
      <c r="M213" s="234" t="s">
        <v>1</v>
      </c>
      <c r="N213" s="235" t="s">
        <v>40</v>
      </c>
      <c r="O213" s="76"/>
      <c r="P213" s="198">
        <f>O213*H213</f>
        <v>0</v>
      </c>
      <c r="Q213" s="198">
        <v>0.17599999999999999</v>
      </c>
      <c r="R213" s="198">
        <f>Q213*H213</f>
        <v>293.392</v>
      </c>
      <c r="S213" s="198">
        <v>0</v>
      </c>
      <c r="T213" s="19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0" t="s">
        <v>183</v>
      </c>
      <c r="AT213" s="200" t="s">
        <v>219</v>
      </c>
      <c r="AU213" s="200" t="s">
        <v>85</v>
      </c>
      <c r="AY213" s="18" t="s">
        <v>135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83</v>
      </c>
      <c r="BK213" s="201">
        <f>ROUND(I213*H213,2)</f>
        <v>0</v>
      </c>
      <c r="BL213" s="18" t="s">
        <v>141</v>
      </c>
      <c r="BM213" s="200" t="s">
        <v>289</v>
      </c>
    </row>
    <row r="214" s="13" customFormat="1">
      <c r="A214" s="13"/>
      <c r="B214" s="202"/>
      <c r="C214" s="13"/>
      <c r="D214" s="203" t="s">
        <v>143</v>
      </c>
      <c r="E214" s="204" t="s">
        <v>1</v>
      </c>
      <c r="F214" s="205" t="s">
        <v>290</v>
      </c>
      <c r="G214" s="13"/>
      <c r="H214" s="204" t="s">
        <v>1</v>
      </c>
      <c r="I214" s="206"/>
      <c r="J214" s="13"/>
      <c r="K214" s="13"/>
      <c r="L214" s="202"/>
      <c r="M214" s="207"/>
      <c r="N214" s="208"/>
      <c r="O214" s="208"/>
      <c r="P214" s="208"/>
      <c r="Q214" s="208"/>
      <c r="R214" s="208"/>
      <c r="S214" s="208"/>
      <c r="T214" s="2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4" t="s">
        <v>143</v>
      </c>
      <c r="AU214" s="204" t="s">
        <v>85</v>
      </c>
      <c r="AV214" s="13" t="s">
        <v>83</v>
      </c>
      <c r="AW214" s="13" t="s">
        <v>31</v>
      </c>
      <c r="AX214" s="13" t="s">
        <v>75</v>
      </c>
      <c r="AY214" s="204" t="s">
        <v>135</v>
      </c>
    </row>
    <row r="215" s="14" customFormat="1">
      <c r="A215" s="14"/>
      <c r="B215" s="210"/>
      <c r="C215" s="14"/>
      <c r="D215" s="203" t="s">
        <v>143</v>
      </c>
      <c r="E215" s="211" t="s">
        <v>1</v>
      </c>
      <c r="F215" s="212" t="s">
        <v>291</v>
      </c>
      <c r="G215" s="14"/>
      <c r="H215" s="213">
        <v>1667</v>
      </c>
      <c r="I215" s="214"/>
      <c r="J215" s="14"/>
      <c r="K215" s="14"/>
      <c r="L215" s="210"/>
      <c r="M215" s="215"/>
      <c r="N215" s="216"/>
      <c r="O215" s="216"/>
      <c r="P215" s="216"/>
      <c r="Q215" s="216"/>
      <c r="R215" s="216"/>
      <c r="S215" s="216"/>
      <c r="T215" s="21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1" t="s">
        <v>143</v>
      </c>
      <c r="AU215" s="211" t="s">
        <v>85</v>
      </c>
      <c r="AV215" s="14" t="s">
        <v>85</v>
      </c>
      <c r="AW215" s="14" t="s">
        <v>31</v>
      </c>
      <c r="AX215" s="14" t="s">
        <v>83</v>
      </c>
      <c r="AY215" s="211" t="s">
        <v>135</v>
      </c>
    </row>
    <row r="216" s="13" customFormat="1">
      <c r="A216" s="13"/>
      <c r="B216" s="202"/>
      <c r="C216" s="13"/>
      <c r="D216" s="203" t="s">
        <v>143</v>
      </c>
      <c r="E216" s="204" t="s">
        <v>1</v>
      </c>
      <c r="F216" s="205" t="s">
        <v>292</v>
      </c>
      <c r="G216" s="13"/>
      <c r="H216" s="204" t="s">
        <v>1</v>
      </c>
      <c r="I216" s="206"/>
      <c r="J216" s="13"/>
      <c r="K216" s="13"/>
      <c r="L216" s="202"/>
      <c r="M216" s="207"/>
      <c r="N216" s="208"/>
      <c r="O216" s="208"/>
      <c r="P216" s="208"/>
      <c r="Q216" s="208"/>
      <c r="R216" s="208"/>
      <c r="S216" s="208"/>
      <c r="T216" s="2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4" t="s">
        <v>143</v>
      </c>
      <c r="AU216" s="204" t="s">
        <v>85</v>
      </c>
      <c r="AV216" s="13" t="s">
        <v>83</v>
      </c>
      <c r="AW216" s="13" t="s">
        <v>31</v>
      </c>
      <c r="AX216" s="13" t="s">
        <v>75</v>
      </c>
      <c r="AY216" s="204" t="s">
        <v>135</v>
      </c>
    </row>
    <row r="217" s="2" customFormat="1" ht="16.5" customHeight="1">
      <c r="A217" s="37"/>
      <c r="B217" s="188"/>
      <c r="C217" s="226" t="s">
        <v>293</v>
      </c>
      <c r="D217" s="226" t="s">
        <v>219</v>
      </c>
      <c r="E217" s="227" t="s">
        <v>294</v>
      </c>
      <c r="F217" s="228" t="s">
        <v>295</v>
      </c>
      <c r="G217" s="229" t="s">
        <v>204</v>
      </c>
      <c r="H217" s="230">
        <v>147</v>
      </c>
      <c r="I217" s="231"/>
      <c r="J217" s="230">
        <f>ROUND(I217*H217,2)</f>
        <v>0</v>
      </c>
      <c r="K217" s="232"/>
      <c r="L217" s="233"/>
      <c r="M217" s="234" t="s">
        <v>1</v>
      </c>
      <c r="N217" s="235" t="s">
        <v>40</v>
      </c>
      <c r="O217" s="76"/>
      <c r="P217" s="198">
        <f>O217*H217</f>
        <v>0</v>
      </c>
      <c r="Q217" s="198">
        <v>0.17599999999999999</v>
      </c>
      <c r="R217" s="198">
        <f>Q217*H217</f>
        <v>25.872</v>
      </c>
      <c r="S217" s="198">
        <v>0</v>
      </c>
      <c r="T217" s="19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0" t="s">
        <v>183</v>
      </c>
      <c r="AT217" s="200" t="s">
        <v>219</v>
      </c>
      <c r="AU217" s="200" t="s">
        <v>85</v>
      </c>
      <c r="AY217" s="18" t="s">
        <v>135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83</v>
      </c>
      <c r="BK217" s="201">
        <f>ROUND(I217*H217,2)</f>
        <v>0</v>
      </c>
      <c r="BL217" s="18" t="s">
        <v>141</v>
      </c>
      <c r="BM217" s="200" t="s">
        <v>296</v>
      </c>
    </row>
    <row r="218" s="13" customFormat="1">
      <c r="A218" s="13"/>
      <c r="B218" s="202"/>
      <c r="C218" s="13"/>
      <c r="D218" s="203" t="s">
        <v>143</v>
      </c>
      <c r="E218" s="204" t="s">
        <v>1</v>
      </c>
      <c r="F218" s="205" t="s">
        <v>297</v>
      </c>
      <c r="G218" s="13"/>
      <c r="H218" s="204" t="s">
        <v>1</v>
      </c>
      <c r="I218" s="206"/>
      <c r="J218" s="13"/>
      <c r="K218" s="13"/>
      <c r="L218" s="202"/>
      <c r="M218" s="207"/>
      <c r="N218" s="208"/>
      <c r="O218" s="208"/>
      <c r="P218" s="208"/>
      <c r="Q218" s="208"/>
      <c r="R218" s="208"/>
      <c r="S218" s="208"/>
      <c r="T218" s="20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4" t="s">
        <v>143</v>
      </c>
      <c r="AU218" s="204" t="s">
        <v>85</v>
      </c>
      <c r="AV218" s="13" t="s">
        <v>83</v>
      </c>
      <c r="AW218" s="13" t="s">
        <v>31</v>
      </c>
      <c r="AX218" s="13" t="s">
        <v>75</v>
      </c>
      <c r="AY218" s="204" t="s">
        <v>135</v>
      </c>
    </row>
    <row r="219" s="14" customFormat="1">
      <c r="A219" s="14"/>
      <c r="B219" s="210"/>
      <c r="C219" s="14"/>
      <c r="D219" s="203" t="s">
        <v>143</v>
      </c>
      <c r="E219" s="211" t="s">
        <v>1</v>
      </c>
      <c r="F219" s="212" t="s">
        <v>298</v>
      </c>
      <c r="G219" s="14"/>
      <c r="H219" s="213">
        <v>147</v>
      </c>
      <c r="I219" s="214"/>
      <c r="J219" s="14"/>
      <c r="K219" s="14"/>
      <c r="L219" s="210"/>
      <c r="M219" s="215"/>
      <c r="N219" s="216"/>
      <c r="O219" s="216"/>
      <c r="P219" s="216"/>
      <c r="Q219" s="216"/>
      <c r="R219" s="216"/>
      <c r="S219" s="216"/>
      <c r="T219" s="21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1" t="s">
        <v>143</v>
      </c>
      <c r="AU219" s="211" t="s">
        <v>85</v>
      </c>
      <c r="AV219" s="14" t="s">
        <v>85</v>
      </c>
      <c r="AW219" s="14" t="s">
        <v>31</v>
      </c>
      <c r="AX219" s="14" t="s">
        <v>83</v>
      </c>
      <c r="AY219" s="211" t="s">
        <v>135</v>
      </c>
    </row>
    <row r="220" s="12" customFormat="1" ht="22.8" customHeight="1">
      <c r="A220" s="12"/>
      <c r="B220" s="175"/>
      <c r="C220" s="12"/>
      <c r="D220" s="176" t="s">
        <v>74</v>
      </c>
      <c r="E220" s="186" t="s">
        <v>299</v>
      </c>
      <c r="F220" s="186" t="s">
        <v>300</v>
      </c>
      <c r="G220" s="12"/>
      <c r="H220" s="12"/>
      <c r="I220" s="178"/>
      <c r="J220" s="187">
        <f>BK220</f>
        <v>0</v>
      </c>
      <c r="K220" s="12"/>
      <c r="L220" s="175"/>
      <c r="M220" s="180"/>
      <c r="N220" s="181"/>
      <c r="O220" s="181"/>
      <c r="P220" s="182">
        <f>SUM(P221:P240)</f>
        <v>0</v>
      </c>
      <c r="Q220" s="181"/>
      <c r="R220" s="182">
        <f>SUM(R221:R240)</f>
        <v>0</v>
      </c>
      <c r="S220" s="181"/>
      <c r="T220" s="183">
        <f>SUM(T221:T240)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6" t="s">
        <v>83</v>
      </c>
      <c r="AT220" s="184" t="s">
        <v>74</v>
      </c>
      <c r="AU220" s="184" t="s">
        <v>83</v>
      </c>
      <c r="AY220" s="176" t="s">
        <v>135</v>
      </c>
      <c r="BK220" s="185">
        <f>SUM(BK221:BK240)</f>
        <v>0</v>
      </c>
    </row>
    <row r="221" s="2" customFormat="1" ht="16.5" customHeight="1">
      <c r="A221" s="37"/>
      <c r="B221" s="188"/>
      <c r="C221" s="189" t="s">
        <v>301</v>
      </c>
      <c r="D221" s="189" t="s">
        <v>137</v>
      </c>
      <c r="E221" s="190" t="s">
        <v>273</v>
      </c>
      <c r="F221" s="191" t="s">
        <v>274</v>
      </c>
      <c r="G221" s="192" t="s">
        <v>204</v>
      </c>
      <c r="H221" s="193">
        <v>190</v>
      </c>
      <c r="I221" s="194"/>
      <c r="J221" s="193">
        <f>ROUND(I221*H221,2)</f>
        <v>0</v>
      </c>
      <c r="K221" s="195"/>
      <c r="L221" s="38"/>
      <c r="M221" s="196" t="s">
        <v>1</v>
      </c>
      <c r="N221" s="197" t="s">
        <v>40</v>
      </c>
      <c r="O221" s="76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0" t="s">
        <v>141</v>
      </c>
      <c r="AT221" s="200" t="s">
        <v>137</v>
      </c>
      <c r="AU221" s="200" t="s">
        <v>85</v>
      </c>
      <c r="AY221" s="18" t="s">
        <v>135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8" t="s">
        <v>83</v>
      </c>
      <c r="BK221" s="201">
        <f>ROUND(I221*H221,2)</f>
        <v>0</v>
      </c>
      <c r="BL221" s="18" t="s">
        <v>141</v>
      </c>
      <c r="BM221" s="200" t="s">
        <v>302</v>
      </c>
    </row>
    <row r="222" s="13" customFormat="1">
      <c r="A222" s="13"/>
      <c r="B222" s="202"/>
      <c r="C222" s="13"/>
      <c r="D222" s="203" t="s">
        <v>143</v>
      </c>
      <c r="E222" s="204" t="s">
        <v>1</v>
      </c>
      <c r="F222" s="205" t="s">
        <v>303</v>
      </c>
      <c r="G222" s="13"/>
      <c r="H222" s="204" t="s">
        <v>1</v>
      </c>
      <c r="I222" s="206"/>
      <c r="J222" s="13"/>
      <c r="K222" s="13"/>
      <c r="L222" s="202"/>
      <c r="M222" s="207"/>
      <c r="N222" s="208"/>
      <c r="O222" s="208"/>
      <c r="P222" s="208"/>
      <c r="Q222" s="208"/>
      <c r="R222" s="208"/>
      <c r="S222" s="208"/>
      <c r="T222" s="2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4" t="s">
        <v>143</v>
      </c>
      <c r="AU222" s="204" t="s">
        <v>85</v>
      </c>
      <c r="AV222" s="13" t="s">
        <v>83</v>
      </c>
      <c r="AW222" s="13" t="s">
        <v>31</v>
      </c>
      <c r="AX222" s="13" t="s">
        <v>75</v>
      </c>
      <c r="AY222" s="204" t="s">
        <v>135</v>
      </c>
    </row>
    <row r="223" s="14" customFormat="1">
      <c r="A223" s="14"/>
      <c r="B223" s="210"/>
      <c r="C223" s="14"/>
      <c r="D223" s="203" t="s">
        <v>143</v>
      </c>
      <c r="E223" s="211" t="s">
        <v>1</v>
      </c>
      <c r="F223" s="212" t="s">
        <v>304</v>
      </c>
      <c r="G223" s="14"/>
      <c r="H223" s="213">
        <v>190</v>
      </c>
      <c r="I223" s="214"/>
      <c r="J223" s="14"/>
      <c r="K223" s="14"/>
      <c r="L223" s="210"/>
      <c r="M223" s="215"/>
      <c r="N223" s="216"/>
      <c r="O223" s="216"/>
      <c r="P223" s="216"/>
      <c r="Q223" s="216"/>
      <c r="R223" s="216"/>
      <c r="S223" s="216"/>
      <c r="T223" s="2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1" t="s">
        <v>143</v>
      </c>
      <c r="AU223" s="211" t="s">
        <v>85</v>
      </c>
      <c r="AV223" s="14" t="s">
        <v>85</v>
      </c>
      <c r="AW223" s="14" t="s">
        <v>31</v>
      </c>
      <c r="AX223" s="14" t="s">
        <v>83</v>
      </c>
      <c r="AY223" s="211" t="s">
        <v>135</v>
      </c>
    </row>
    <row r="224" s="2" customFormat="1" ht="21.75" customHeight="1">
      <c r="A224" s="37"/>
      <c r="B224" s="188"/>
      <c r="C224" s="189" t="s">
        <v>305</v>
      </c>
      <c r="D224" s="189" t="s">
        <v>137</v>
      </c>
      <c r="E224" s="190" t="s">
        <v>306</v>
      </c>
      <c r="F224" s="191" t="s">
        <v>307</v>
      </c>
      <c r="G224" s="192" t="s">
        <v>204</v>
      </c>
      <c r="H224" s="193">
        <v>190</v>
      </c>
      <c r="I224" s="194"/>
      <c r="J224" s="193">
        <f>ROUND(I224*H224,2)</f>
        <v>0</v>
      </c>
      <c r="K224" s="195"/>
      <c r="L224" s="38"/>
      <c r="M224" s="196" t="s">
        <v>1</v>
      </c>
      <c r="N224" s="197" t="s">
        <v>40</v>
      </c>
      <c r="O224" s="76"/>
      <c r="P224" s="198">
        <f>O224*H224</f>
        <v>0</v>
      </c>
      <c r="Q224" s="198">
        <v>0</v>
      </c>
      <c r="R224" s="198">
        <f>Q224*H224</f>
        <v>0</v>
      </c>
      <c r="S224" s="198">
        <v>0</v>
      </c>
      <c r="T224" s="19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0" t="s">
        <v>141</v>
      </c>
      <c r="AT224" s="200" t="s">
        <v>137</v>
      </c>
      <c r="AU224" s="200" t="s">
        <v>85</v>
      </c>
      <c r="AY224" s="18" t="s">
        <v>135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83</v>
      </c>
      <c r="BK224" s="201">
        <f>ROUND(I224*H224,2)</f>
        <v>0</v>
      </c>
      <c r="BL224" s="18" t="s">
        <v>141</v>
      </c>
      <c r="BM224" s="200" t="s">
        <v>308</v>
      </c>
    </row>
    <row r="225" s="13" customFormat="1">
      <c r="A225" s="13"/>
      <c r="B225" s="202"/>
      <c r="C225" s="13"/>
      <c r="D225" s="203" t="s">
        <v>143</v>
      </c>
      <c r="E225" s="204" t="s">
        <v>1</v>
      </c>
      <c r="F225" s="205" t="s">
        <v>303</v>
      </c>
      <c r="G225" s="13"/>
      <c r="H225" s="204" t="s">
        <v>1</v>
      </c>
      <c r="I225" s="206"/>
      <c r="J225" s="13"/>
      <c r="K225" s="13"/>
      <c r="L225" s="202"/>
      <c r="M225" s="207"/>
      <c r="N225" s="208"/>
      <c r="O225" s="208"/>
      <c r="P225" s="208"/>
      <c r="Q225" s="208"/>
      <c r="R225" s="208"/>
      <c r="S225" s="208"/>
      <c r="T225" s="20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4" t="s">
        <v>143</v>
      </c>
      <c r="AU225" s="204" t="s">
        <v>85</v>
      </c>
      <c r="AV225" s="13" t="s">
        <v>83</v>
      </c>
      <c r="AW225" s="13" t="s">
        <v>31</v>
      </c>
      <c r="AX225" s="13" t="s">
        <v>75</v>
      </c>
      <c r="AY225" s="204" t="s">
        <v>135</v>
      </c>
    </row>
    <row r="226" s="14" customFormat="1">
      <c r="A226" s="14"/>
      <c r="B226" s="210"/>
      <c r="C226" s="14"/>
      <c r="D226" s="203" t="s">
        <v>143</v>
      </c>
      <c r="E226" s="211" t="s">
        <v>1</v>
      </c>
      <c r="F226" s="212" t="s">
        <v>304</v>
      </c>
      <c r="G226" s="14"/>
      <c r="H226" s="213">
        <v>190</v>
      </c>
      <c r="I226" s="214"/>
      <c r="J226" s="14"/>
      <c r="K226" s="14"/>
      <c r="L226" s="210"/>
      <c r="M226" s="215"/>
      <c r="N226" s="216"/>
      <c r="O226" s="216"/>
      <c r="P226" s="216"/>
      <c r="Q226" s="216"/>
      <c r="R226" s="216"/>
      <c r="S226" s="216"/>
      <c r="T226" s="2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1" t="s">
        <v>143</v>
      </c>
      <c r="AU226" s="211" t="s">
        <v>85</v>
      </c>
      <c r="AV226" s="14" t="s">
        <v>85</v>
      </c>
      <c r="AW226" s="14" t="s">
        <v>31</v>
      </c>
      <c r="AX226" s="14" t="s">
        <v>83</v>
      </c>
      <c r="AY226" s="211" t="s">
        <v>135</v>
      </c>
    </row>
    <row r="227" s="2" customFormat="1" ht="21.75" customHeight="1">
      <c r="A227" s="37"/>
      <c r="B227" s="188"/>
      <c r="C227" s="189" t="s">
        <v>309</v>
      </c>
      <c r="D227" s="189" t="s">
        <v>137</v>
      </c>
      <c r="E227" s="190" t="s">
        <v>310</v>
      </c>
      <c r="F227" s="191" t="s">
        <v>311</v>
      </c>
      <c r="G227" s="192" t="s">
        <v>204</v>
      </c>
      <c r="H227" s="193">
        <v>190</v>
      </c>
      <c r="I227" s="194"/>
      <c r="J227" s="193">
        <f>ROUND(I227*H227,2)</f>
        <v>0</v>
      </c>
      <c r="K227" s="195"/>
      <c r="L227" s="38"/>
      <c r="M227" s="196" t="s">
        <v>1</v>
      </c>
      <c r="N227" s="197" t="s">
        <v>40</v>
      </c>
      <c r="O227" s="76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0" t="s">
        <v>141</v>
      </c>
      <c r="AT227" s="200" t="s">
        <v>137</v>
      </c>
      <c r="AU227" s="200" t="s">
        <v>85</v>
      </c>
      <c r="AY227" s="18" t="s">
        <v>135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83</v>
      </c>
      <c r="BK227" s="201">
        <f>ROUND(I227*H227,2)</f>
        <v>0</v>
      </c>
      <c r="BL227" s="18" t="s">
        <v>141</v>
      </c>
      <c r="BM227" s="200" t="s">
        <v>312</v>
      </c>
    </row>
    <row r="228" s="13" customFormat="1">
      <c r="A228" s="13"/>
      <c r="B228" s="202"/>
      <c r="C228" s="13"/>
      <c r="D228" s="203" t="s">
        <v>143</v>
      </c>
      <c r="E228" s="204" t="s">
        <v>1</v>
      </c>
      <c r="F228" s="205" t="s">
        <v>303</v>
      </c>
      <c r="G228" s="13"/>
      <c r="H228" s="204" t="s">
        <v>1</v>
      </c>
      <c r="I228" s="206"/>
      <c r="J228" s="13"/>
      <c r="K228" s="13"/>
      <c r="L228" s="202"/>
      <c r="M228" s="207"/>
      <c r="N228" s="208"/>
      <c r="O228" s="208"/>
      <c r="P228" s="208"/>
      <c r="Q228" s="208"/>
      <c r="R228" s="208"/>
      <c r="S228" s="208"/>
      <c r="T228" s="20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4" t="s">
        <v>143</v>
      </c>
      <c r="AU228" s="204" t="s">
        <v>85</v>
      </c>
      <c r="AV228" s="13" t="s">
        <v>83</v>
      </c>
      <c r="AW228" s="13" t="s">
        <v>31</v>
      </c>
      <c r="AX228" s="13" t="s">
        <v>75</v>
      </c>
      <c r="AY228" s="204" t="s">
        <v>135</v>
      </c>
    </row>
    <row r="229" s="14" customFormat="1">
      <c r="A229" s="14"/>
      <c r="B229" s="210"/>
      <c r="C229" s="14"/>
      <c r="D229" s="203" t="s">
        <v>143</v>
      </c>
      <c r="E229" s="211" t="s">
        <v>1</v>
      </c>
      <c r="F229" s="212" t="s">
        <v>304</v>
      </c>
      <c r="G229" s="14"/>
      <c r="H229" s="213">
        <v>190</v>
      </c>
      <c r="I229" s="214"/>
      <c r="J229" s="14"/>
      <c r="K229" s="14"/>
      <c r="L229" s="210"/>
      <c r="M229" s="215"/>
      <c r="N229" s="216"/>
      <c r="O229" s="216"/>
      <c r="P229" s="216"/>
      <c r="Q229" s="216"/>
      <c r="R229" s="216"/>
      <c r="S229" s="216"/>
      <c r="T229" s="2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1" t="s">
        <v>143</v>
      </c>
      <c r="AU229" s="211" t="s">
        <v>85</v>
      </c>
      <c r="AV229" s="14" t="s">
        <v>85</v>
      </c>
      <c r="AW229" s="14" t="s">
        <v>31</v>
      </c>
      <c r="AX229" s="14" t="s">
        <v>83</v>
      </c>
      <c r="AY229" s="211" t="s">
        <v>135</v>
      </c>
    </row>
    <row r="230" s="2" customFormat="1" ht="21.75" customHeight="1">
      <c r="A230" s="37"/>
      <c r="B230" s="188"/>
      <c r="C230" s="189" t="s">
        <v>313</v>
      </c>
      <c r="D230" s="189" t="s">
        <v>137</v>
      </c>
      <c r="E230" s="190" t="s">
        <v>314</v>
      </c>
      <c r="F230" s="191" t="s">
        <v>315</v>
      </c>
      <c r="G230" s="192" t="s">
        <v>204</v>
      </c>
      <c r="H230" s="193">
        <v>190</v>
      </c>
      <c r="I230" s="194"/>
      <c r="J230" s="193">
        <f>ROUND(I230*H230,2)</f>
        <v>0</v>
      </c>
      <c r="K230" s="195"/>
      <c r="L230" s="38"/>
      <c r="M230" s="196" t="s">
        <v>1</v>
      </c>
      <c r="N230" s="197" t="s">
        <v>40</v>
      </c>
      <c r="O230" s="76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00" t="s">
        <v>141</v>
      </c>
      <c r="AT230" s="200" t="s">
        <v>137</v>
      </c>
      <c r="AU230" s="200" t="s">
        <v>85</v>
      </c>
      <c r="AY230" s="18" t="s">
        <v>135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83</v>
      </c>
      <c r="BK230" s="201">
        <f>ROUND(I230*H230,2)</f>
        <v>0</v>
      </c>
      <c r="BL230" s="18" t="s">
        <v>141</v>
      </c>
      <c r="BM230" s="200" t="s">
        <v>316</v>
      </c>
    </row>
    <row r="231" s="13" customFormat="1">
      <c r="A231" s="13"/>
      <c r="B231" s="202"/>
      <c r="C231" s="13"/>
      <c r="D231" s="203" t="s">
        <v>143</v>
      </c>
      <c r="E231" s="204" t="s">
        <v>1</v>
      </c>
      <c r="F231" s="205" t="s">
        <v>303</v>
      </c>
      <c r="G231" s="13"/>
      <c r="H231" s="204" t="s">
        <v>1</v>
      </c>
      <c r="I231" s="206"/>
      <c r="J231" s="13"/>
      <c r="K231" s="13"/>
      <c r="L231" s="202"/>
      <c r="M231" s="207"/>
      <c r="N231" s="208"/>
      <c r="O231" s="208"/>
      <c r="P231" s="208"/>
      <c r="Q231" s="208"/>
      <c r="R231" s="208"/>
      <c r="S231" s="208"/>
      <c r="T231" s="20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4" t="s">
        <v>143</v>
      </c>
      <c r="AU231" s="204" t="s">
        <v>85</v>
      </c>
      <c r="AV231" s="13" t="s">
        <v>83</v>
      </c>
      <c r="AW231" s="13" t="s">
        <v>31</v>
      </c>
      <c r="AX231" s="13" t="s">
        <v>75</v>
      </c>
      <c r="AY231" s="204" t="s">
        <v>135</v>
      </c>
    </row>
    <row r="232" s="14" customFormat="1">
      <c r="A232" s="14"/>
      <c r="B232" s="210"/>
      <c r="C232" s="14"/>
      <c r="D232" s="203" t="s">
        <v>143</v>
      </c>
      <c r="E232" s="211" t="s">
        <v>1</v>
      </c>
      <c r="F232" s="212" t="s">
        <v>304</v>
      </c>
      <c r="G232" s="14"/>
      <c r="H232" s="213">
        <v>190</v>
      </c>
      <c r="I232" s="214"/>
      <c r="J232" s="14"/>
      <c r="K232" s="14"/>
      <c r="L232" s="210"/>
      <c r="M232" s="215"/>
      <c r="N232" s="216"/>
      <c r="O232" s="216"/>
      <c r="P232" s="216"/>
      <c r="Q232" s="216"/>
      <c r="R232" s="216"/>
      <c r="S232" s="216"/>
      <c r="T232" s="2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1" t="s">
        <v>143</v>
      </c>
      <c r="AU232" s="211" t="s">
        <v>85</v>
      </c>
      <c r="AV232" s="14" t="s">
        <v>85</v>
      </c>
      <c r="AW232" s="14" t="s">
        <v>31</v>
      </c>
      <c r="AX232" s="14" t="s">
        <v>83</v>
      </c>
      <c r="AY232" s="211" t="s">
        <v>135</v>
      </c>
    </row>
    <row r="233" s="2" customFormat="1" ht="21.75" customHeight="1">
      <c r="A233" s="37"/>
      <c r="B233" s="188"/>
      <c r="C233" s="189" t="s">
        <v>317</v>
      </c>
      <c r="D233" s="189" t="s">
        <v>137</v>
      </c>
      <c r="E233" s="190" t="s">
        <v>318</v>
      </c>
      <c r="F233" s="191" t="s">
        <v>319</v>
      </c>
      <c r="G233" s="192" t="s">
        <v>204</v>
      </c>
      <c r="H233" s="193">
        <v>380</v>
      </c>
      <c r="I233" s="194"/>
      <c r="J233" s="193">
        <f>ROUND(I233*H233,2)</f>
        <v>0</v>
      </c>
      <c r="K233" s="195"/>
      <c r="L233" s="38"/>
      <c r="M233" s="196" t="s">
        <v>1</v>
      </c>
      <c r="N233" s="197" t="s">
        <v>40</v>
      </c>
      <c r="O233" s="76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0" t="s">
        <v>141</v>
      </c>
      <c r="AT233" s="200" t="s">
        <v>137</v>
      </c>
      <c r="AU233" s="200" t="s">
        <v>85</v>
      </c>
      <c r="AY233" s="18" t="s">
        <v>135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83</v>
      </c>
      <c r="BK233" s="201">
        <f>ROUND(I233*H233,2)</f>
        <v>0</v>
      </c>
      <c r="BL233" s="18" t="s">
        <v>141</v>
      </c>
      <c r="BM233" s="200" t="s">
        <v>320</v>
      </c>
    </row>
    <row r="234" s="13" customFormat="1">
      <c r="A234" s="13"/>
      <c r="B234" s="202"/>
      <c r="C234" s="13"/>
      <c r="D234" s="203" t="s">
        <v>143</v>
      </c>
      <c r="E234" s="204" t="s">
        <v>1</v>
      </c>
      <c r="F234" s="205" t="s">
        <v>303</v>
      </c>
      <c r="G234" s="13"/>
      <c r="H234" s="204" t="s">
        <v>1</v>
      </c>
      <c r="I234" s="206"/>
      <c r="J234" s="13"/>
      <c r="K234" s="13"/>
      <c r="L234" s="202"/>
      <c r="M234" s="207"/>
      <c r="N234" s="208"/>
      <c r="O234" s="208"/>
      <c r="P234" s="208"/>
      <c r="Q234" s="208"/>
      <c r="R234" s="208"/>
      <c r="S234" s="208"/>
      <c r="T234" s="20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4" t="s">
        <v>143</v>
      </c>
      <c r="AU234" s="204" t="s">
        <v>85</v>
      </c>
      <c r="AV234" s="13" t="s">
        <v>83</v>
      </c>
      <c r="AW234" s="13" t="s">
        <v>31</v>
      </c>
      <c r="AX234" s="13" t="s">
        <v>75</v>
      </c>
      <c r="AY234" s="204" t="s">
        <v>135</v>
      </c>
    </row>
    <row r="235" s="13" customFormat="1">
      <c r="A235" s="13"/>
      <c r="B235" s="202"/>
      <c r="C235" s="13"/>
      <c r="D235" s="203" t="s">
        <v>143</v>
      </c>
      <c r="E235" s="204" t="s">
        <v>1</v>
      </c>
      <c r="F235" s="205" t="s">
        <v>321</v>
      </c>
      <c r="G235" s="13"/>
      <c r="H235" s="204" t="s">
        <v>1</v>
      </c>
      <c r="I235" s="206"/>
      <c r="J235" s="13"/>
      <c r="K235" s="13"/>
      <c r="L235" s="202"/>
      <c r="M235" s="207"/>
      <c r="N235" s="208"/>
      <c r="O235" s="208"/>
      <c r="P235" s="208"/>
      <c r="Q235" s="208"/>
      <c r="R235" s="208"/>
      <c r="S235" s="208"/>
      <c r="T235" s="2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4" t="s">
        <v>143</v>
      </c>
      <c r="AU235" s="204" t="s">
        <v>85</v>
      </c>
      <c r="AV235" s="13" t="s">
        <v>83</v>
      </c>
      <c r="AW235" s="13" t="s">
        <v>31</v>
      </c>
      <c r="AX235" s="13" t="s">
        <v>75</v>
      </c>
      <c r="AY235" s="204" t="s">
        <v>135</v>
      </c>
    </row>
    <row r="236" s="14" customFormat="1">
      <c r="A236" s="14"/>
      <c r="B236" s="210"/>
      <c r="C236" s="14"/>
      <c r="D236" s="203" t="s">
        <v>143</v>
      </c>
      <c r="E236" s="211" t="s">
        <v>1</v>
      </c>
      <c r="F236" s="212" t="s">
        <v>322</v>
      </c>
      <c r="G236" s="14"/>
      <c r="H236" s="213">
        <v>380</v>
      </c>
      <c r="I236" s="214"/>
      <c r="J236" s="14"/>
      <c r="K236" s="14"/>
      <c r="L236" s="210"/>
      <c r="M236" s="215"/>
      <c r="N236" s="216"/>
      <c r="O236" s="216"/>
      <c r="P236" s="216"/>
      <c r="Q236" s="216"/>
      <c r="R236" s="216"/>
      <c r="S236" s="216"/>
      <c r="T236" s="21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1" t="s">
        <v>143</v>
      </c>
      <c r="AU236" s="211" t="s">
        <v>85</v>
      </c>
      <c r="AV236" s="14" t="s">
        <v>85</v>
      </c>
      <c r="AW236" s="14" t="s">
        <v>31</v>
      </c>
      <c r="AX236" s="14" t="s">
        <v>83</v>
      </c>
      <c r="AY236" s="211" t="s">
        <v>135</v>
      </c>
    </row>
    <row r="237" s="2" customFormat="1" ht="21.75" customHeight="1">
      <c r="A237" s="37"/>
      <c r="B237" s="188"/>
      <c r="C237" s="189" t="s">
        <v>323</v>
      </c>
      <c r="D237" s="189" t="s">
        <v>137</v>
      </c>
      <c r="E237" s="190" t="s">
        <v>324</v>
      </c>
      <c r="F237" s="191" t="s">
        <v>325</v>
      </c>
      <c r="G237" s="192" t="s">
        <v>204</v>
      </c>
      <c r="H237" s="193">
        <v>380</v>
      </c>
      <c r="I237" s="194"/>
      <c r="J237" s="193">
        <f>ROUND(I237*H237,2)</f>
        <v>0</v>
      </c>
      <c r="K237" s="195"/>
      <c r="L237" s="38"/>
      <c r="M237" s="196" t="s">
        <v>1</v>
      </c>
      <c r="N237" s="197" t="s">
        <v>40</v>
      </c>
      <c r="O237" s="76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0" t="s">
        <v>141</v>
      </c>
      <c r="AT237" s="200" t="s">
        <v>137</v>
      </c>
      <c r="AU237" s="200" t="s">
        <v>85</v>
      </c>
      <c r="AY237" s="18" t="s">
        <v>135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83</v>
      </c>
      <c r="BK237" s="201">
        <f>ROUND(I237*H237,2)</f>
        <v>0</v>
      </c>
      <c r="BL237" s="18" t="s">
        <v>141</v>
      </c>
      <c r="BM237" s="200" t="s">
        <v>326</v>
      </c>
    </row>
    <row r="238" s="13" customFormat="1">
      <c r="A238" s="13"/>
      <c r="B238" s="202"/>
      <c r="C238" s="13"/>
      <c r="D238" s="203" t="s">
        <v>143</v>
      </c>
      <c r="E238" s="204" t="s">
        <v>1</v>
      </c>
      <c r="F238" s="205" t="s">
        <v>303</v>
      </c>
      <c r="G238" s="13"/>
      <c r="H238" s="204" t="s">
        <v>1</v>
      </c>
      <c r="I238" s="206"/>
      <c r="J238" s="13"/>
      <c r="K238" s="13"/>
      <c r="L238" s="202"/>
      <c r="M238" s="207"/>
      <c r="N238" s="208"/>
      <c r="O238" s="208"/>
      <c r="P238" s="208"/>
      <c r="Q238" s="208"/>
      <c r="R238" s="208"/>
      <c r="S238" s="208"/>
      <c r="T238" s="20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4" t="s">
        <v>143</v>
      </c>
      <c r="AU238" s="204" t="s">
        <v>85</v>
      </c>
      <c r="AV238" s="13" t="s">
        <v>83</v>
      </c>
      <c r="AW238" s="13" t="s">
        <v>31</v>
      </c>
      <c r="AX238" s="13" t="s">
        <v>75</v>
      </c>
      <c r="AY238" s="204" t="s">
        <v>135</v>
      </c>
    </row>
    <row r="239" s="13" customFormat="1">
      <c r="A239" s="13"/>
      <c r="B239" s="202"/>
      <c r="C239" s="13"/>
      <c r="D239" s="203" t="s">
        <v>143</v>
      </c>
      <c r="E239" s="204" t="s">
        <v>1</v>
      </c>
      <c r="F239" s="205" t="s">
        <v>321</v>
      </c>
      <c r="G239" s="13"/>
      <c r="H239" s="204" t="s">
        <v>1</v>
      </c>
      <c r="I239" s="206"/>
      <c r="J239" s="13"/>
      <c r="K239" s="13"/>
      <c r="L239" s="202"/>
      <c r="M239" s="207"/>
      <c r="N239" s="208"/>
      <c r="O239" s="208"/>
      <c r="P239" s="208"/>
      <c r="Q239" s="208"/>
      <c r="R239" s="208"/>
      <c r="S239" s="208"/>
      <c r="T239" s="20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4" t="s">
        <v>143</v>
      </c>
      <c r="AU239" s="204" t="s">
        <v>85</v>
      </c>
      <c r="AV239" s="13" t="s">
        <v>83</v>
      </c>
      <c r="AW239" s="13" t="s">
        <v>31</v>
      </c>
      <c r="AX239" s="13" t="s">
        <v>75</v>
      </c>
      <c r="AY239" s="204" t="s">
        <v>135</v>
      </c>
    </row>
    <row r="240" s="14" customFormat="1">
      <c r="A240" s="14"/>
      <c r="B240" s="210"/>
      <c r="C240" s="14"/>
      <c r="D240" s="203" t="s">
        <v>143</v>
      </c>
      <c r="E240" s="211" t="s">
        <v>1</v>
      </c>
      <c r="F240" s="212" t="s">
        <v>322</v>
      </c>
      <c r="G240" s="14"/>
      <c r="H240" s="213">
        <v>380</v>
      </c>
      <c r="I240" s="214"/>
      <c r="J240" s="14"/>
      <c r="K240" s="14"/>
      <c r="L240" s="210"/>
      <c r="M240" s="215"/>
      <c r="N240" s="216"/>
      <c r="O240" s="216"/>
      <c r="P240" s="216"/>
      <c r="Q240" s="216"/>
      <c r="R240" s="216"/>
      <c r="S240" s="216"/>
      <c r="T240" s="2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1" t="s">
        <v>143</v>
      </c>
      <c r="AU240" s="211" t="s">
        <v>85</v>
      </c>
      <c r="AV240" s="14" t="s">
        <v>85</v>
      </c>
      <c r="AW240" s="14" t="s">
        <v>31</v>
      </c>
      <c r="AX240" s="14" t="s">
        <v>83</v>
      </c>
      <c r="AY240" s="211" t="s">
        <v>135</v>
      </c>
    </row>
    <row r="241" s="12" customFormat="1" ht="22.8" customHeight="1">
      <c r="A241" s="12"/>
      <c r="B241" s="175"/>
      <c r="C241" s="12"/>
      <c r="D241" s="176" t="s">
        <v>74</v>
      </c>
      <c r="E241" s="186" t="s">
        <v>327</v>
      </c>
      <c r="F241" s="186" t="s">
        <v>328</v>
      </c>
      <c r="G241" s="12"/>
      <c r="H241" s="12"/>
      <c r="I241" s="178"/>
      <c r="J241" s="187">
        <f>BK241</f>
        <v>0</v>
      </c>
      <c r="K241" s="12"/>
      <c r="L241" s="175"/>
      <c r="M241" s="180"/>
      <c r="N241" s="181"/>
      <c r="O241" s="181"/>
      <c r="P241" s="182">
        <f>SUM(P242:P256)</f>
        <v>0</v>
      </c>
      <c r="Q241" s="181"/>
      <c r="R241" s="182">
        <f>SUM(R242:R256)</f>
        <v>0</v>
      </c>
      <c r="S241" s="181"/>
      <c r="T241" s="183">
        <f>SUM(T242:T256)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76" t="s">
        <v>83</v>
      </c>
      <c r="AT241" s="184" t="s">
        <v>74</v>
      </c>
      <c r="AU241" s="184" t="s">
        <v>83</v>
      </c>
      <c r="AY241" s="176" t="s">
        <v>135</v>
      </c>
      <c r="BK241" s="185">
        <f>SUM(BK242:BK256)</f>
        <v>0</v>
      </c>
    </row>
    <row r="242" s="2" customFormat="1" ht="16.5" customHeight="1">
      <c r="A242" s="37"/>
      <c r="B242" s="188"/>
      <c r="C242" s="189" t="s">
        <v>329</v>
      </c>
      <c r="D242" s="189" t="s">
        <v>137</v>
      </c>
      <c r="E242" s="190" t="s">
        <v>273</v>
      </c>
      <c r="F242" s="191" t="s">
        <v>274</v>
      </c>
      <c r="G242" s="192" t="s">
        <v>204</v>
      </c>
      <c r="H242" s="193">
        <v>1120</v>
      </c>
      <c r="I242" s="194"/>
      <c r="J242" s="193">
        <f>ROUND(I242*H242,2)</f>
        <v>0</v>
      </c>
      <c r="K242" s="195"/>
      <c r="L242" s="38"/>
      <c r="M242" s="196" t="s">
        <v>1</v>
      </c>
      <c r="N242" s="197" t="s">
        <v>40</v>
      </c>
      <c r="O242" s="76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0" t="s">
        <v>141</v>
      </c>
      <c r="AT242" s="200" t="s">
        <v>137</v>
      </c>
      <c r="AU242" s="200" t="s">
        <v>85</v>
      </c>
      <c r="AY242" s="18" t="s">
        <v>135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83</v>
      </c>
      <c r="BK242" s="201">
        <f>ROUND(I242*H242,2)</f>
        <v>0</v>
      </c>
      <c r="BL242" s="18" t="s">
        <v>141</v>
      </c>
      <c r="BM242" s="200" t="s">
        <v>330</v>
      </c>
    </row>
    <row r="243" s="13" customFormat="1">
      <c r="A243" s="13"/>
      <c r="B243" s="202"/>
      <c r="C243" s="13"/>
      <c r="D243" s="203" t="s">
        <v>143</v>
      </c>
      <c r="E243" s="204" t="s">
        <v>1</v>
      </c>
      <c r="F243" s="205" t="s">
        <v>331</v>
      </c>
      <c r="G243" s="13"/>
      <c r="H243" s="204" t="s">
        <v>1</v>
      </c>
      <c r="I243" s="206"/>
      <c r="J243" s="13"/>
      <c r="K243" s="13"/>
      <c r="L243" s="202"/>
      <c r="M243" s="207"/>
      <c r="N243" s="208"/>
      <c r="O243" s="208"/>
      <c r="P243" s="208"/>
      <c r="Q243" s="208"/>
      <c r="R243" s="208"/>
      <c r="S243" s="208"/>
      <c r="T243" s="20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4" t="s">
        <v>143</v>
      </c>
      <c r="AU243" s="204" t="s">
        <v>85</v>
      </c>
      <c r="AV243" s="13" t="s">
        <v>83</v>
      </c>
      <c r="AW243" s="13" t="s">
        <v>31</v>
      </c>
      <c r="AX243" s="13" t="s">
        <v>75</v>
      </c>
      <c r="AY243" s="204" t="s">
        <v>135</v>
      </c>
    </row>
    <row r="244" s="14" customFormat="1">
      <c r="A244" s="14"/>
      <c r="B244" s="210"/>
      <c r="C244" s="14"/>
      <c r="D244" s="203" t="s">
        <v>143</v>
      </c>
      <c r="E244" s="211" t="s">
        <v>1</v>
      </c>
      <c r="F244" s="212" t="s">
        <v>332</v>
      </c>
      <c r="G244" s="14"/>
      <c r="H244" s="213">
        <v>1120</v>
      </c>
      <c r="I244" s="214"/>
      <c r="J244" s="14"/>
      <c r="K244" s="14"/>
      <c r="L244" s="210"/>
      <c r="M244" s="215"/>
      <c r="N244" s="216"/>
      <c r="O244" s="216"/>
      <c r="P244" s="216"/>
      <c r="Q244" s="216"/>
      <c r="R244" s="216"/>
      <c r="S244" s="216"/>
      <c r="T244" s="2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11" t="s">
        <v>143</v>
      </c>
      <c r="AU244" s="211" t="s">
        <v>85</v>
      </c>
      <c r="AV244" s="14" t="s">
        <v>85</v>
      </c>
      <c r="AW244" s="14" t="s">
        <v>31</v>
      </c>
      <c r="AX244" s="14" t="s">
        <v>83</v>
      </c>
      <c r="AY244" s="211" t="s">
        <v>135</v>
      </c>
    </row>
    <row r="245" s="2" customFormat="1" ht="21.75" customHeight="1">
      <c r="A245" s="37"/>
      <c r="B245" s="188"/>
      <c r="C245" s="189" t="s">
        <v>333</v>
      </c>
      <c r="D245" s="189" t="s">
        <v>137</v>
      </c>
      <c r="E245" s="190" t="s">
        <v>310</v>
      </c>
      <c r="F245" s="191" t="s">
        <v>311</v>
      </c>
      <c r="G245" s="192" t="s">
        <v>204</v>
      </c>
      <c r="H245" s="193">
        <v>1120</v>
      </c>
      <c r="I245" s="194"/>
      <c r="J245" s="193">
        <f>ROUND(I245*H245,2)</f>
        <v>0</v>
      </c>
      <c r="K245" s="195"/>
      <c r="L245" s="38"/>
      <c r="M245" s="196" t="s">
        <v>1</v>
      </c>
      <c r="N245" s="197" t="s">
        <v>40</v>
      </c>
      <c r="O245" s="76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0" t="s">
        <v>141</v>
      </c>
      <c r="AT245" s="200" t="s">
        <v>137</v>
      </c>
      <c r="AU245" s="200" t="s">
        <v>85</v>
      </c>
      <c r="AY245" s="18" t="s">
        <v>135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8" t="s">
        <v>83</v>
      </c>
      <c r="BK245" s="201">
        <f>ROUND(I245*H245,2)</f>
        <v>0</v>
      </c>
      <c r="BL245" s="18" t="s">
        <v>141</v>
      </c>
      <c r="BM245" s="200" t="s">
        <v>334</v>
      </c>
    </row>
    <row r="246" s="13" customFormat="1">
      <c r="A246" s="13"/>
      <c r="B246" s="202"/>
      <c r="C246" s="13"/>
      <c r="D246" s="203" t="s">
        <v>143</v>
      </c>
      <c r="E246" s="204" t="s">
        <v>1</v>
      </c>
      <c r="F246" s="205" t="s">
        <v>331</v>
      </c>
      <c r="G246" s="13"/>
      <c r="H246" s="204" t="s">
        <v>1</v>
      </c>
      <c r="I246" s="206"/>
      <c r="J246" s="13"/>
      <c r="K246" s="13"/>
      <c r="L246" s="202"/>
      <c r="M246" s="207"/>
      <c r="N246" s="208"/>
      <c r="O246" s="208"/>
      <c r="P246" s="208"/>
      <c r="Q246" s="208"/>
      <c r="R246" s="208"/>
      <c r="S246" s="208"/>
      <c r="T246" s="20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4" t="s">
        <v>143</v>
      </c>
      <c r="AU246" s="204" t="s">
        <v>85</v>
      </c>
      <c r="AV246" s="13" t="s">
        <v>83</v>
      </c>
      <c r="AW246" s="13" t="s">
        <v>31</v>
      </c>
      <c r="AX246" s="13" t="s">
        <v>75</v>
      </c>
      <c r="AY246" s="204" t="s">
        <v>135</v>
      </c>
    </row>
    <row r="247" s="14" customFormat="1">
      <c r="A247" s="14"/>
      <c r="B247" s="210"/>
      <c r="C247" s="14"/>
      <c r="D247" s="203" t="s">
        <v>143</v>
      </c>
      <c r="E247" s="211" t="s">
        <v>1</v>
      </c>
      <c r="F247" s="212" t="s">
        <v>332</v>
      </c>
      <c r="G247" s="14"/>
      <c r="H247" s="213">
        <v>1120</v>
      </c>
      <c r="I247" s="214"/>
      <c r="J247" s="14"/>
      <c r="K247" s="14"/>
      <c r="L247" s="210"/>
      <c r="M247" s="215"/>
      <c r="N247" s="216"/>
      <c r="O247" s="216"/>
      <c r="P247" s="216"/>
      <c r="Q247" s="216"/>
      <c r="R247" s="216"/>
      <c r="S247" s="216"/>
      <c r="T247" s="21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1" t="s">
        <v>143</v>
      </c>
      <c r="AU247" s="211" t="s">
        <v>85</v>
      </c>
      <c r="AV247" s="14" t="s">
        <v>85</v>
      </c>
      <c r="AW247" s="14" t="s">
        <v>31</v>
      </c>
      <c r="AX247" s="14" t="s">
        <v>83</v>
      </c>
      <c r="AY247" s="211" t="s">
        <v>135</v>
      </c>
    </row>
    <row r="248" s="2" customFormat="1" ht="21.75" customHeight="1">
      <c r="A248" s="37"/>
      <c r="B248" s="188"/>
      <c r="C248" s="189" t="s">
        <v>335</v>
      </c>
      <c r="D248" s="189" t="s">
        <v>137</v>
      </c>
      <c r="E248" s="190" t="s">
        <v>336</v>
      </c>
      <c r="F248" s="191" t="s">
        <v>337</v>
      </c>
      <c r="G248" s="192" t="s">
        <v>204</v>
      </c>
      <c r="H248" s="193">
        <v>1120</v>
      </c>
      <c r="I248" s="194"/>
      <c r="J248" s="193">
        <f>ROUND(I248*H248,2)</f>
        <v>0</v>
      </c>
      <c r="K248" s="195"/>
      <c r="L248" s="38"/>
      <c r="M248" s="196" t="s">
        <v>1</v>
      </c>
      <c r="N248" s="197" t="s">
        <v>40</v>
      </c>
      <c r="O248" s="76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00" t="s">
        <v>141</v>
      </c>
      <c r="AT248" s="200" t="s">
        <v>137</v>
      </c>
      <c r="AU248" s="200" t="s">
        <v>85</v>
      </c>
      <c r="AY248" s="18" t="s">
        <v>135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8" t="s">
        <v>83</v>
      </c>
      <c r="BK248" s="201">
        <f>ROUND(I248*H248,2)</f>
        <v>0</v>
      </c>
      <c r="BL248" s="18" t="s">
        <v>141</v>
      </c>
      <c r="BM248" s="200" t="s">
        <v>338</v>
      </c>
    </row>
    <row r="249" s="13" customFormat="1">
      <c r="A249" s="13"/>
      <c r="B249" s="202"/>
      <c r="C249" s="13"/>
      <c r="D249" s="203" t="s">
        <v>143</v>
      </c>
      <c r="E249" s="204" t="s">
        <v>1</v>
      </c>
      <c r="F249" s="205" t="s">
        <v>331</v>
      </c>
      <c r="G249" s="13"/>
      <c r="H249" s="204" t="s">
        <v>1</v>
      </c>
      <c r="I249" s="206"/>
      <c r="J249" s="13"/>
      <c r="K249" s="13"/>
      <c r="L249" s="202"/>
      <c r="M249" s="207"/>
      <c r="N249" s="208"/>
      <c r="O249" s="208"/>
      <c r="P249" s="208"/>
      <c r="Q249" s="208"/>
      <c r="R249" s="208"/>
      <c r="S249" s="208"/>
      <c r="T249" s="20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4" t="s">
        <v>143</v>
      </c>
      <c r="AU249" s="204" t="s">
        <v>85</v>
      </c>
      <c r="AV249" s="13" t="s">
        <v>83</v>
      </c>
      <c r="AW249" s="13" t="s">
        <v>31</v>
      </c>
      <c r="AX249" s="13" t="s">
        <v>75</v>
      </c>
      <c r="AY249" s="204" t="s">
        <v>135</v>
      </c>
    </row>
    <row r="250" s="14" customFormat="1">
      <c r="A250" s="14"/>
      <c r="B250" s="210"/>
      <c r="C250" s="14"/>
      <c r="D250" s="203" t="s">
        <v>143</v>
      </c>
      <c r="E250" s="211" t="s">
        <v>1</v>
      </c>
      <c r="F250" s="212" t="s">
        <v>332</v>
      </c>
      <c r="G250" s="14"/>
      <c r="H250" s="213">
        <v>1120</v>
      </c>
      <c r="I250" s="214"/>
      <c r="J250" s="14"/>
      <c r="K250" s="14"/>
      <c r="L250" s="210"/>
      <c r="M250" s="215"/>
      <c r="N250" s="216"/>
      <c r="O250" s="216"/>
      <c r="P250" s="216"/>
      <c r="Q250" s="216"/>
      <c r="R250" s="216"/>
      <c r="S250" s="216"/>
      <c r="T250" s="2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1" t="s">
        <v>143</v>
      </c>
      <c r="AU250" s="211" t="s">
        <v>85</v>
      </c>
      <c r="AV250" s="14" t="s">
        <v>85</v>
      </c>
      <c r="AW250" s="14" t="s">
        <v>31</v>
      </c>
      <c r="AX250" s="14" t="s">
        <v>83</v>
      </c>
      <c r="AY250" s="211" t="s">
        <v>135</v>
      </c>
    </row>
    <row r="251" s="2" customFormat="1" ht="21.75" customHeight="1">
      <c r="A251" s="37"/>
      <c r="B251" s="188"/>
      <c r="C251" s="189" t="s">
        <v>339</v>
      </c>
      <c r="D251" s="189" t="s">
        <v>137</v>
      </c>
      <c r="E251" s="190" t="s">
        <v>318</v>
      </c>
      <c r="F251" s="191" t="s">
        <v>319</v>
      </c>
      <c r="G251" s="192" t="s">
        <v>204</v>
      </c>
      <c r="H251" s="193">
        <v>1120</v>
      </c>
      <c r="I251" s="194"/>
      <c r="J251" s="193">
        <f>ROUND(I251*H251,2)</f>
        <v>0</v>
      </c>
      <c r="K251" s="195"/>
      <c r="L251" s="38"/>
      <c r="M251" s="196" t="s">
        <v>1</v>
      </c>
      <c r="N251" s="197" t="s">
        <v>40</v>
      </c>
      <c r="O251" s="76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0" t="s">
        <v>141</v>
      </c>
      <c r="AT251" s="200" t="s">
        <v>137</v>
      </c>
      <c r="AU251" s="200" t="s">
        <v>85</v>
      </c>
      <c r="AY251" s="18" t="s">
        <v>135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83</v>
      </c>
      <c r="BK251" s="201">
        <f>ROUND(I251*H251,2)</f>
        <v>0</v>
      </c>
      <c r="BL251" s="18" t="s">
        <v>141</v>
      </c>
      <c r="BM251" s="200" t="s">
        <v>340</v>
      </c>
    </row>
    <row r="252" s="13" customFormat="1">
      <c r="A252" s="13"/>
      <c r="B252" s="202"/>
      <c r="C252" s="13"/>
      <c r="D252" s="203" t="s">
        <v>143</v>
      </c>
      <c r="E252" s="204" t="s">
        <v>1</v>
      </c>
      <c r="F252" s="205" t="s">
        <v>331</v>
      </c>
      <c r="G252" s="13"/>
      <c r="H252" s="204" t="s">
        <v>1</v>
      </c>
      <c r="I252" s="206"/>
      <c r="J252" s="13"/>
      <c r="K252" s="13"/>
      <c r="L252" s="202"/>
      <c r="M252" s="207"/>
      <c r="N252" s="208"/>
      <c r="O252" s="208"/>
      <c r="P252" s="208"/>
      <c r="Q252" s="208"/>
      <c r="R252" s="208"/>
      <c r="S252" s="208"/>
      <c r="T252" s="20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4" t="s">
        <v>143</v>
      </c>
      <c r="AU252" s="204" t="s">
        <v>85</v>
      </c>
      <c r="AV252" s="13" t="s">
        <v>83</v>
      </c>
      <c r="AW252" s="13" t="s">
        <v>31</v>
      </c>
      <c r="AX252" s="13" t="s">
        <v>75</v>
      </c>
      <c r="AY252" s="204" t="s">
        <v>135</v>
      </c>
    </row>
    <row r="253" s="14" customFormat="1">
      <c r="A253" s="14"/>
      <c r="B253" s="210"/>
      <c r="C253" s="14"/>
      <c r="D253" s="203" t="s">
        <v>143</v>
      </c>
      <c r="E253" s="211" t="s">
        <v>1</v>
      </c>
      <c r="F253" s="212" t="s">
        <v>332</v>
      </c>
      <c r="G253" s="14"/>
      <c r="H253" s="213">
        <v>1120</v>
      </c>
      <c r="I253" s="214"/>
      <c r="J253" s="14"/>
      <c r="K253" s="14"/>
      <c r="L253" s="210"/>
      <c r="M253" s="215"/>
      <c r="N253" s="216"/>
      <c r="O253" s="216"/>
      <c r="P253" s="216"/>
      <c r="Q253" s="216"/>
      <c r="R253" s="216"/>
      <c r="S253" s="216"/>
      <c r="T253" s="21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1" t="s">
        <v>143</v>
      </c>
      <c r="AU253" s="211" t="s">
        <v>85</v>
      </c>
      <c r="AV253" s="14" t="s">
        <v>85</v>
      </c>
      <c r="AW253" s="14" t="s">
        <v>31</v>
      </c>
      <c r="AX253" s="14" t="s">
        <v>83</v>
      </c>
      <c r="AY253" s="211" t="s">
        <v>135</v>
      </c>
    </row>
    <row r="254" s="2" customFormat="1" ht="21.75" customHeight="1">
      <c r="A254" s="37"/>
      <c r="B254" s="188"/>
      <c r="C254" s="189" t="s">
        <v>341</v>
      </c>
      <c r="D254" s="189" t="s">
        <v>137</v>
      </c>
      <c r="E254" s="190" t="s">
        <v>342</v>
      </c>
      <c r="F254" s="191" t="s">
        <v>343</v>
      </c>
      <c r="G254" s="192" t="s">
        <v>204</v>
      </c>
      <c r="H254" s="193">
        <v>1120</v>
      </c>
      <c r="I254" s="194"/>
      <c r="J254" s="193">
        <f>ROUND(I254*H254,2)</f>
        <v>0</v>
      </c>
      <c r="K254" s="195"/>
      <c r="L254" s="38"/>
      <c r="M254" s="196" t="s">
        <v>1</v>
      </c>
      <c r="N254" s="197" t="s">
        <v>40</v>
      </c>
      <c r="O254" s="76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0" t="s">
        <v>141</v>
      </c>
      <c r="AT254" s="200" t="s">
        <v>137</v>
      </c>
      <c r="AU254" s="200" t="s">
        <v>85</v>
      </c>
      <c r="AY254" s="18" t="s">
        <v>135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8" t="s">
        <v>83</v>
      </c>
      <c r="BK254" s="201">
        <f>ROUND(I254*H254,2)</f>
        <v>0</v>
      </c>
      <c r="BL254" s="18" t="s">
        <v>141</v>
      </c>
      <c r="BM254" s="200" t="s">
        <v>344</v>
      </c>
    </row>
    <row r="255" s="13" customFormat="1">
      <c r="A255" s="13"/>
      <c r="B255" s="202"/>
      <c r="C255" s="13"/>
      <c r="D255" s="203" t="s">
        <v>143</v>
      </c>
      <c r="E255" s="204" t="s">
        <v>1</v>
      </c>
      <c r="F255" s="205" t="s">
        <v>331</v>
      </c>
      <c r="G255" s="13"/>
      <c r="H255" s="204" t="s">
        <v>1</v>
      </c>
      <c r="I255" s="206"/>
      <c r="J255" s="13"/>
      <c r="K255" s="13"/>
      <c r="L255" s="202"/>
      <c r="M255" s="207"/>
      <c r="N255" s="208"/>
      <c r="O255" s="208"/>
      <c r="P255" s="208"/>
      <c r="Q255" s="208"/>
      <c r="R255" s="208"/>
      <c r="S255" s="208"/>
      <c r="T255" s="20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4" t="s">
        <v>143</v>
      </c>
      <c r="AU255" s="204" t="s">
        <v>85</v>
      </c>
      <c r="AV255" s="13" t="s">
        <v>83</v>
      </c>
      <c r="AW255" s="13" t="s">
        <v>31</v>
      </c>
      <c r="AX255" s="13" t="s">
        <v>75</v>
      </c>
      <c r="AY255" s="204" t="s">
        <v>135</v>
      </c>
    </row>
    <row r="256" s="14" customFormat="1">
      <c r="A256" s="14"/>
      <c r="B256" s="210"/>
      <c r="C256" s="14"/>
      <c r="D256" s="203" t="s">
        <v>143</v>
      </c>
      <c r="E256" s="211" t="s">
        <v>1</v>
      </c>
      <c r="F256" s="212" t="s">
        <v>332</v>
      </c>
      <c r="G256" s="14"/>
      <c r="H256" s="213">
        <v>1120</v>
      </c>
      <c r="I256" s="214"/>
      <c r="J256" s="14"/>
      <c r="K256" s="14"/>
      <c r="L256" s="210"/>
      <c r="M256" s="215"/>
      <c r="N256" s="216"/>
      <c r="O256" s="216"/>
      <c r="P256" s="216"/>
      <c r="Q256" s="216"/>
      <c r="R256" s="216"/>
      <c r="S256" s="216"/>
      <c r="T256" s="21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11" t="s">
        <v>143</v>
      </c>
      <c r="AU256" s="211" t="s">
        <v>85</v>
      </c>
      <c r="AV256" s="14" t="s">
        <v>85</v>
      </c>
      <c r="AW256" s="14" t="s">
        <v>31</v>
      </c>
      <c r="AX256" s="14" t="s">
        <v>83</v>
      </c>
      <c r="AY256" s="211" t="s">
        <v>135</v>
      </c>
    </row>
    <row r="257" s="12" customFormat="1" ht="22.8" customHeight="1">
      <c r="A257" s="12"/>
      <c r="B257" s="175"/>
      <c r="C257" s="12"/>
      <c r="D257" s="176" t="s">
        <v>74</v>
      </c>
      <c r="E257" s="186" t="s">
        <v>345</v>
      </c>
      <c r="F257" s="186" t="s">
        <v>346</v>
      </c>
      <c r="G257" s="12"/>
      <c r="H257" s="12"/>
      <c r="I257" s="178"/>
      <c r="J257" s="187">
        <f>BK257</f>
        <v>0</v>
      </c>
      <c r="K257" s="12"/>
      <c r="L257" s="175"/>
      <c r="M257" s="180"/>
      <c r="N257" s="181"/>
      <c r="O257" s="181"/>
      <c r="P257" s="182">
        <f>SUM(P258:P265)</f>
        <v>0</v>
      </c>
      <c r="Q257" s="181"/>
      <c r="R257" s="182">
        <f>SUM(R258:R265)</f>
        <v>99.885250000000013</v>
      </c>
      <c r="S257" s="181"/>
      <c r="T257" s="183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76" t="s">
        <v>83</v>
      </c>
      <c r="AT257" s="184" t="s">
        <v>74</v>
      </c>
      <c r="AU257" s="184" t="s">
        <v>83</v>
      </c>
      <c r="AY257" s="176" t="s">
        <v>135</v>
      </c>
      <c r="BK257" s="185">
        <f>SUM(BK258:BK265)</f>
        <v>0</v>
      </c>
    </row>
    <row r="258" s="2" customFormat="1" ht="16.5" customHeight="1">
      <c r="A258" s="37"/>
      <c r="B258" s="188"/>
      <c r="C258" s="189" t="s">
        <v>347</v>
      </c>
      <c r="D258" s="189" t="s">
        <v>137</v>
      </c>
      <c r="E258" s="190" t="s">
        <v>348</v>
      </c>
      <c r="F258" s="191" t="s">
        <v>349</v>
      </c>
      <c r="G258" s="192" t="s">
        <v>204</v>
      </c>
      <c r="H258" s="193">
        <v>461</v>
      </c>
      <c r="I258" s="194"/>
      <c r="J258" s="193">
        <f>ROUND(I258*H258,2)</f>
        <v>0</v>
      </c>
      <c r="K258" s="195"/>
      <c r="L258" s="38"/>
      <c r="M258" s="196" t="s">
        <v>1</v>
      </c>
      <c r="N258" s="197" t="s">
        <v>40</v>
      </c>
      <c r="O258" s="76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0" t="s">
        <v>141</v>
      </c>
      <c r="AT258" s="200" t="s">
        <v>137</v>
      </c>
      <c r="AU258" s="200" t="s">
        <v>85</v>
      </c>
      <c r="AY258" s="18" t="s">
        <v>135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83</v>
      </c>
      <c r="BK258" s="201">
        <f>ROUND(I258*H258,2)</f>
        <v>0</v>
      </c>
      <c r="BL258" s="18" t="s">
        <v>141</v>
      </c>
      <c r="BM258" s="200" t="s">
        <v>350</v>
      </c>
    </row>
    <row r="259" s="13" customFormat="1">
      <c r="A259" s="13"/>
      <c r="B259" s="202"/>
      <c r="C259" s="13"/>
      <c r="D259" s="203" t="s">
        <v>143</v>
      </c>
      <c r="E259" s="204" t="s">
        <v>1</v>
      </c>
      <c r="F259" s="205" t="s">
        <v>351</v>
      </c>
      <c r="G259" s="13"/>
      <c r="H259" s="204" t="s">
        <v>1</v>
      </c>
      <c r="I259" s="206"/>
      <c r="J259" s="13"/>
      <c r="K259" s="13"/>
      <c r="L259" s="202"/>
      <c r="M259" s="207"/>
      <c r="N259" s="208"/>
      <c r="O259" s="208"/>
      <c r="P259" s="208"/>
      <c r="Q259" s="208"/>
      <c r="R259" s="208"/>
      <c r="S259" s="208"/>
      <c r="T259" s="20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4" t="s">
        <v>143</v>
      </c>
      <c r="AU259" s="204" t="s">
        <v>85</v>
      </c>
      <c r="AV259" s="13" t="s">
        <v>83</v>
      </c>
      <c r="AW259" s="13" t="s">
        <v>31</v>
      </c>
      <c r="AX259" s="13" t="s">
        <v>75</v>
      </c>
      <c r="AY259" s="204" t="s">
        <v>135</v>
      </c>
    </row>
    <row r="260" s="14" customFormat="1">
      <c r="A260" s="14"/>
      <c r="B260" s="210"/>
      <c r="C260" s="14"/>
      <c r="D260" s="203" t="s">
        <v>143</v>
      </c>
      <c r="E260" s="211" t="s">
        <v>1</v>
      </c>
      <c r="F260" s="212" t="s">
        <v>352</v>
      </c>
      <c r="G260" s="14"/>
      <c r="H260" s="213">
        <v>461</v>
      </c>
      <c r="I260" s="214"/>
      <c r="J260" s="14"/>
      <c r="K260" s="14"/>
      <c r="L260" s="210"/>
      <c r="M260" s="215"/>
      <c r="N260" s="216"/>
      <c r="O260" s="216"/>
      <c r="P260" s="216"/>
      <c r="Q260" s="216"/>
      <c r="R260" s="216"/>
      <c r="S260" s="216"/>
      <c r="T260" s="21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1" t="s">
        <v>143</v>
      </c>
      <c r="AU260" s="211" t="s">
        <v>85</v>
      </c>
      <c r="AV260" s="14" t="s">
        <v>85</v>
      </c>
      <c r="AW260" s="14" t="s">
        <v>31</v>
      </c>
      <c r="AX260" s="14" t="s">
        <v>83</v>
      </c>
      <c r="AY260" s="211" t="s">
        <v>135</v>
      </c>
    </row>
    <row r="261" s="2" customFormat="1" ht="21.75" customHeight="1">
      <c r="A261" s="37"/>
      <c r="B261" s="188"/>
      <c r="C261" s="189" t="s">
        <v>353</v>
      </c>
      <c r="D261" s="189" t="s">
        <v>137</v>
      </c>
      <c r="E261" s="190" t="s">
        <v>354</v>
      </c>
      <c r="F261" s="191" t="s">
        <v>355</v>
      </c>
      <c r="G261" s="192" t="s">
        <v>204</v>
      </c>
      <c r="H261" s="193">
        <v>461</v>
      </c>
      <c r="I261" s="194"/>
      <c r="J261" s="193">
        <f>ROUND(I261*H261,2)</f>
        <v>0</v>
      </c>
      <c r="K261" s="195"/>
      <c r="L261" s="38"/>
      <c r="M261" s="196" t="s">
        <v>1</v>
      </c>
      <c r="N261" s="197" t="s">
        <v>40</v>
      </c>
      <c r="O261" s="76"/>
      <c r="P261" s="198">
        <f>O261*H261</f>
        <v>0</v>
      </c>
      <c r="Q261" s="198">
        <v>0.084250000000000005</v>
      </c>
      <c r="R261" s="198">
        <f>Q261*H261</f>
        <v>38.83925</v>
      </c>
      <c r="S261" s="198">
        <v>0</v>
      </c>
      <c r="T261" s="19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00" t="s">
        <v>141</v>
      </c>
      <c r="AT261" s="200" t="s">
        <v>137</v>
      </c>
      <c r="AU261" s="200" t="s">
        <v>85</v>
      </c>
      <c r="AY261" s="18" t="s">
        <v>135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83</v>
      </c>
      <c r="BK261" s="201">
        <f>ROUND(I261*H261,2)</f>
        <v>0</v>
      </c>
      <c r="BL261" s="18" t="s">
        <v>141</v>
      </c>
      <c r="BM261" s="200" t="s">
        <v>356</v>
      </c>
    </row>
    <row r="262" s="2" customFormat="1" ht="16.5" customHeight="1">
      <c r="A262" s="37"/>
      <c r="B262" s="188"/>
      <c r="C262" s="226" t="s">
        <v>357</v>
      </c>
      <c r="D262" s="226" t="s">
        <v>219</v>
      </c>
      <c r="E262" s="227" t="s">
        <v>358</v>
      </c>
      <c r="F262" s="228" t="s">
        <v>359</v>
      </c>
      <c r="G262" s="229" t="s">
        <v>204</v>
      </c>
      <c r="H262" s="230">
        <v>460</v>
      </c>
      <c r="I262" s="231"/>
      <c r="J262" s="230">
        <f>ROUND(I262*H262,2)</f>
        <v>0</v>
      </c>
      <c r="K262" s="232"/>
      <c r="L262" s="233"/>
      <c r="M262" s="234" t="s">
        <v>1</v>
      </c>
      <c r="N262" s="235" t="s">
        <v>40</v>
      </c>
      <c r="O262" s="76"/>
      <c r="P262" s="198">
        <f>O262*H262</f>
        <v>0</v>
      </c>
      <c r="Q262" s="198">
        <v>0.13100000000000001</v>
      </c>
      <c r="R262" s="198">
        <f>Q262*H262</f>
        <v>60.260000000000005</v>
      </c>
      <c r="S262" s="198">
        <v>0</v>
      </c>
      <c r="T262" s="19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0" t="s">
        <v>183</v>
      </c>
      <c r="AT262" s="200" t="s">
        <v>219</v>
      </c>
      <c r="AU262" s="200" t="s">
        <v>85</v>
      </c>
      <c r="AY262" s="18" t="s">
        <v>135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83</v>
      </c>
      <c r="BK262" s="201">
        <f>ROUND(I262*H262,2)</f>
        <v>0</v>
      </c>
      <c r="BL262" s="18" t="s">
        <v>141</v>
      </c>
      <c r="BM262" s="200" t="s">
        <v>360</v>
      </c>
    </row>
    <row r="263" s="14" customFormat="1">
      <c r="A263" s="14"/>
      <c r="B263" s="210"/>
      <c r="C263" s="14"/>
      <c r="D263" s="203" t="s">
        <v>143</v>
      </c>
      <c r="E263" s="211" t="s">
        <v>1</v>
      </c>
      <c r="F263" s="212" t="s">
        <v>361</v>
      </c>
      <c r="G263" s="14"/>
      <c r="H263" s="213">
        <v>460</v>
      </c>
      <c r="I263" s="214"/>
      <c r="J263" s="14"/>
      <c r="K263" s="14"/>
      <c r="L263" s="210"/>
      <c r="M263" s="215"/>
      <c r="N263" s="216"/>
      <c r="O263" s="216"/>
      <c r="P263" s="216"/>
      <c r="Q263" s="216"/>
      <c r="R263" s="216"/>
      <c r="S263" s="216"/>
      <c r="T263" s="21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1" t="s">
        <v>143</v>
      </c>
      <c r="AU263" s="211" t="s">
        <v>85</v>
      </c>
      <c r="AV263" s="14" t="s">
        <v>85</v>
      </c>
      <c r="AW263" s="14" t="s">
        <v>31</v>
      </c>
      <c r="AX263" s="14" t="s">
        <v>83</v>
      </c>
      <c r="AY263" s="211" t="s">
        <v>135</v>
      </c>
    </row>
    <row r="264" s="13" customFormat="1">
      <c r="A264" s="13"/>
      <c r="B264" s="202"/>
      <c r="C264" s="13"/>
      <c r="D264" s="203" t="s">
        <v>143</v>
      </c>
      <c r="E264" s="204" t="s">
        <v>1</v>
      </c>
      <c r="F264" s="205" t="s">
        <v>292</v>
      </c>
      <c r="G264" s="13"/>
      <c r="H264" s="204" t="s">
        <v>1</v>
      </c>
      <c r="I264" s="206"/>
      <c r="J264" s="13"/>
      <c r="K264" s="13"/>
      <c r="L264" s="202"/>
      <c r="M264" s="207"/>
      <c r="N264" s="208"/>
      <c r="O264" s="208"/>
      <c r="P264" s="208"/>
      <c r="Q264" s="208"/>
      <c r="R264" s="208"/>
      <c r="S264" s="208"/>
      <c r="T264" s="20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04" t="s">
        <v>143</v>
      </c>
      <c r="AU264" s="204" t="s">
        <v>85</v>
      </c>
      <c r="AV264" s="13" t="s">
        <v>83</v>
      </c>
      <c r="AW264" s="13" t="s">
        <v>31</v>
      </c>
      <c r="AX264" s="13" t="s">
        <v>75</v>
      </c>
      <c r="AY264" s="204" t="s">
        <v>135</v>
      </c>
    </row>
    <row r="265" s="2" customFormat="1" ht="21.75" customHeight="1">
      <c r="A265" s="37"/>
      <c r="B265" s="188"/>
      <c r="C265" s="226" t="s">
        <v>362</v>
      </c>
      <c r="D265" s="226" t="s">
        <v>219</v>
      </c>
      <c r="E265" s="227" t="s">
        <v>363</v>
      </c>
      <c r="F265" s="228" t="s">
        <v>364</v>
      </c>
      <c r="G265" s="229" t="s">
        <v>204</v>
      </c>
      <c r="H265" s="230">
        <v>6</v>
      </c>
      <c r="I265" s="231"/>
      <c r="J265" s="230">
        <f>ROUND(I265*H265,2)</f>
        <v>0</v>
      </c>
      <c r="K265" s="232"/>
      <c r="L265" s="233"/>
      <c r="M265" s="234" t="s">
        <v>1</v>
      </c>
      <c r="N265" s="235" t="s">
        <v>40</v>
      </c>
      <c r="O265" s="76"/>
      <c r="P265" s="198">
        <f>O265*H265</f>
        <v>0</v>
      </c>
      <c r="Q265" s="198">
        <v>0.13100000000000001</v>
      </c>
      <c r="R265" s="198">
        <f>Q265*H265</f>
        <v>0.78600000000000003</v>
      </c>
      <c r="S265" s="198">
        <v>0</v>
      </c>
      <c r="T265" s="19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0" t="s">
        <v>183</v>
      </c>
      <c r="AT265" s="200" t="s">
        <v>219</v>
      </c>
      <c r="AU265" s="200" t="s">
        <v>85</v>
      </c>
      <c r="AY265" s="18" t="s">
        <v>135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83</v>
      </c>
      <c r="BK265" s="201">
        <f>ROUND(I265*H265,2)</f>
        <v>0</v>
      </c>
      <c r="BL265" s="18" t="s">
        <v>141</v>
      </c>
      <c r="BM265" s="200" t="s">
        <v>365</v>
      </c>
    </row>
    <row r="266" s="12" customFormat="1" ht="22.8" customHeight="1">
      <c r="A266" s="12"/>
      <c r="B266" s="175"/>
      <c r="C266" s="12"/>
      <c r="D266" s="176" t="s">
        <v>74</v>
      </c>
      <c r="E266" s="186" t="s">
        <v>366</v>
      </c>
      <c r="F266" s="186" t="s">
        <v>367</v>
      </c>
      <c r="G266" s="12"/>
      <c r="H266" s="12"/>
      <c r="I266" s="178"/>
      <c r="J266" s="187">
        <f>BK266</f>
        <v>0</v>
      </c>
      <c r="K266" s="12"/>
      <c r="L266" s="175"/>
      <c r="M266" s="180"/>
      <c r="N266" s="181"/>
      <c r="O266" s="181"/>
      <c r="P266" s="182">
        <f>SUM(P267:P270)</f>
        <v>0</v>
      </c>
      <c r="Q266" s="181"/>
      <c r="R266" s="182">
        <f>SUM(R267:R270)</f>
        <v>0</v>
      </c>
      <c r="S266" s="181"/>
      <c r="T266" s="183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76" t="s">
        <v>83</v>
      </c>
      <c r="AT266" s="184" t="s">
        <v>74</v>
      </c>
      <c r="AU266" s="184" t="s">
        <v>83</v>
      </c>
      <c r="AY266" s="176" t="s">
        <v>135</v>
      </c>
      <c r="BK266" s="185">
        <f>SUM(BK267:BK270)</f>
        <v>0</v>
      </c>
    </row>
    <row r="267" s="2" customFormat="1" ht="16.5" customHeight="1">
      <c r="A267" s="37"/>
      <c r="B267" s="188"/>
      <c r="C267" s="189" t="s">
        <v>368</v>
      </c>
      <c r="D267" s="189" t="s">
        <v>137</v>
      </c>
      <c r="E267" s="190" t="s">
        <v>348</v>
      </c>
      <c r="F267" s="191" t="s">
        <v>349</v>
      </c>
      <c r="G267" s="192" t="s">
        <v>204</v>
      </c>
      <c r="H267" s="193">
        <v>1990</v>
      </c>
      <c r="I267" s="194"/>
      <c r="J267" s="193">
        <f>ROUND(I267*H267,2)</f>
        <v>0</v>
      </c>
      <c r="K267" s="195"/>
      <c r="L267" s="38"/>
      <c r="M267" s="196" t="s">
        <v>1</v>
      </c>
      <c r="N267" s="197" t="s">
        <v>40</v>
      </c>
      <c r="O267" s="76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00" t="s">
        <v>141</v>
      </c>
      <c r="AT267" s="200" t="s">
        <v>137</v>
      </c>
      <c r="AU267" s="200" t="s">
        <v>85</v>
      </c>
      <c r="AY267" s="18" t="s">
        <v>135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18" t="s">
        <v>83</v>
      </c>
      <c r="BK267" s="201">
        <f>ROUND(I267*H267,2)</f>
        <v>0</v>
      </c>
      <c r="BL267" s="18" t="s">
        <v>141</v>
      </c>
      <c r="BM267" s="200" t="s">
        <v>369</v>
      </c>
    </row>
    <row r="268" s="13" customFormat="1">
      <c r="A268" s="13"/>
      <c r="B268" s="202"/>
      <c r="C268" s="13"/>
      <c r="D268" s="203" t="s">
        <v>143</v>
      </c>
      <c r="E268" s="204" t="s">
        <v>1</v>
      </c>
      <c r="F268" s="205" t="s">
        <v>144</v>
      </c>
      <c r="G268" s="13"/>
      <c r="H268" s="204" t="s">
        <v>1</v>
      </c>
      <c r="I268" s="206"/>
      <c r="J268" s="13"/>
      <c r="K268" s="13"/>
      <c r="L268" s="202"/>
      <c r="M268" s="207"/>
      <c r="N268" s="208"/>
      <c r="O268" s="208"/>
      <c r="P268" s="208"/>
      <c r="Q268" s="208"/>
      <c r="R268" s="208"/>
      <c r="S268" s="208"/>
      <c r="T268" s="20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4" t="s">
        <v>143</v>
      </c>
      <c r="AU268" s="204" t="s">
        <v>85</v>
      </c>
      <c r="AV268" s="13" t="s">
        <v>83</v>
      </c>
      <c r="AW268" s="13" t="s">
        <v>31</v>
      </c>
      <c r="AX268" s="13" t="s">
        <v>75</v>
      </c>
      <c r="AY268" s="204" t="s">
        <v>135</v>
      </c>
    </row>
    <row r="269" s="13" customFormat="1">
      <c r="A269" s="13"/>
      <c r="B269" s="202"/>
      <c r="C269" s="13"/>
      <c r="D269" s="203" t="s">
        <v>143</v>
      </c>
      <c r="E269" s="204" t="s">
        <v>1</v>
      </c>
      <c r="F269" s="205" t="s">
        <v>370</v>
      </c>
      <c r="G269" s="13"/>
      <c r="H269" s="204" t="s">
        <v>1</v>
      </c>
      <c r="I269" s="206"/>
      <c r="J269" s="13"/>
      <c r="K269" s="13"/>
      <c r="L269" s="202"/>
      <c r="M269" s="207"/>
      <c r="N269" s="208"/>
      <c r="O269" s="208"/>
      <c r="P269" s="208"/>
      <c r="Q269" s="208"/>
      <c r="R269" s="208"/>
      <c r="S269" s="208"/>
      <c r="T269" s="20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4" t="s">
        <v>143</v>
      </c>
      <c r="AU269" s="204" t="s">
        <v>85</v>
      </c>
      <c r="AV269" s="13" t="s">
        <v>83</v>
      </c>
      <c r="AW269" s="13" t="s">
        <v>31</v>
      </c>
      <c r="AX269" s="13" t="s">
        <v>75</v>
      </c>
      <c r="AY269" s="204" t="s">
        <v>135</v>
      </c>
    </row>
    <row r="270" s="14" customFormat="1">
      <c r="A270" s="14"/>
      <c r="B270" s="210"/>
      <c r="C270" s="14"/>
      <c r="D270" s="203" t="s">
        <v>143</v>
      </c>
      <c r="E270" s="211" t="s">
        <v>1</v>
      </c>
      <c r="F270" s="212" t="s">
        <v>371</v>
      </c>
      <c r="G270" s="14"/>
      <c r="H270" s="213">
        <v>1990</v>
      </c>
      <c r="I270" s="214"/>
      <c r="J270" s="14"/>
      <c r="K270" s="14"/>
      <c r="L270" s="210"/>
      <c r="M270" s="215"/>
      <c r="N270" s="216"/>
      <c r="O270" s="216"/>
      <c r="P270" s="216"/>
      <c r="Q270" s="216"/>
      <c r="R270" s="216"/>
      <c r="S270" s="216"/>
      <c r="T270" s="21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1" t="s">
        <v>143</v>
      </c>
      <c r="AU270" s="211" t="s">
        <v>85</v>
      </c>
      <c r="AV270" s="14" t="s">
        <v>85</v>
      </c>
      <c r="AW270" s="14" t="s">
        <v>31</v>
      </c>
      <c r="AX270" s="14" t="s">
        <v>83</v>
      </c>
      <c r="AY270" s="211" t="s">
        <v>135</v>
      </c>
    </row>
    <row r="271" s="12" customFormat="1" ht="22.8" customHeight="1">
      <c r="A271" s="12"/>
      <c r="B271" s="175"/>
      <c r="C271" s="12"/>
      <c r="D271" s="176" t="s">
        <v>74</v>
      </c>
      <c r="E271" s="186" t="s">
        <v>372</v>
      </c>
      <c r="F271" s="186" t="s">
        <v>373</v>
      </c>
      <c r="G271" s="12"/>
      <c r="H271" s="12"/>
      <c r="I271" s="178"/>
      <c r="J271" s="187">
        <f>BK271</f>
        <v>0</v>
      </c>
      <c r="K271" s="12"/>
      <c r="L271" s="175"/>
      <c r="M271" s="180"/>
      <c r="N271" s="181"/>
      <c r="O271" s="181"/>
      <c r="P271" s="182">
        <f>SUM(P272:P279)</f>
        <v>0</v>
      </c>
      <c r="Q271" s="181"/>
      <c r="R271" s="182">
        <f>SUM(R272:R279)</f>
        <v>0</v>
      </c>
      <c r="S271" s="181"/>
      <c r="T271" s="183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76" t="s">
        <v>83</v>
      </c>
      <c r="AT271" s="184" t="s">
        <v>74</v>
      </c>
      <c r="AU271" s="184" t="s">
        <v>83</v>
      </c>
      <c r="AY271" s="176" t="s">
        <v>135</v>
      </c>
      <c r="BK271" s="185">
        <f>SUM(BK272:BK279)</f>
        <v>0</v>
      </c>
    </row>
    <row r="272" s="2" customFormat="1" ht="21.75" customHeight="1">
      <c r="A272" s="37"/>
      <c r="B272" s="188"/>
      <c r="C272" s="189" t="s">
        <v>374</v>
      </c>
      <c r="D272" s="189" t="s">
        <v>137</v>
      </c>
      <c r="E272" s="190" t="s">
        <v>375</v>
      </c>
      <c r="F272" s="191" t="s">
        <v>376</v>
      </c>
      <c r="G272" s="192" t="s">
        <v>377</v>
      </c>
      <c r="H272" s="193">
        <v>7</v>
      </c>
      <c r="I272" s="194"/>
      <c r="J272" s="193">
        <f>ROUND(I272*H272,2)</f>
        <v>0</v>
      </c>
      <c r="K272" s="195"/>
      <c r="L272" s="38"/>
      <c r="M272" s="196" t="s">
        <v>1</v>
      </c>
      <c r="N272" s="197" t="s">
        <v>40</v>
      </c>
      <c r="O272" s="76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0" t="s">
        <v>141</v>
      </c>
      <c r="AT272" s="200" t="s">
        <v>137</v>
      </c>
      <c r="AU272" s="200" t="s">
        <v>85</v>
      </c>
      <c r="AY272" s="18" t="s">
        <v>135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83</v>
      </c>
      <c r="BK272" s="201">
        <f>ROUND(I272*H272,2)</f>
        <v>0</v>
      </c>
      <c r="BL272" s="18" t="s">
        <v>141</v>
      </c>
      <c r="BM272" s="200" t="s">
        <v>378</v>
      </c>
    </row>
    <row r="273" s="2" customFormat="1" ht="21.75" customHeight="1">
      <c r="A273" s="37"/>
      <c r="B273" s="188"/>
      <c r="C273" s="189" t="s">
        <v>379</v>
      </c>
      <c r="D273" s="189" t="s">
        <v>137</v>
      </c>
      <c r="E273" s="190" t="s">
        <v>380</v>
      </c>
      <c r="F273" s="191" t="s">
        <v>381</v>
      </c>
      <c r="G273" s="192" t="s">
        <v>377</v>
      </c>
      <c r="H273" s="193">
        <v>13</v>
      </c>
      <c r="I273" s="194"/>
      <c r="J273" s="193">
        <f>ROUND(I273*H273,2)</f>
        <v>0</v>
      </c>
      <c r="K273" s="195"/>
      <c r="L273" s="38"/>
      <c r="M273" s="196" t="s">
        <v>1</v>
      </c>
      <c r="N273" s="197" t="s">
        <v>40</v>
      </c>
      <c r="O273" s="76"/>
      <c r="P273" s="198">
        <f>O273*H273</f>
        <v>0</v>
      </c>
      <c r="Q273" s="198">
        <v>0</v>
      </c>
      <c r="R273" s="198">
        <f>Q273*H273</f>
        <v>0</v>
      </c>
      <c r="S273" s="198">
        <v>0</v>
      </c>
      <c r="T273" s="19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0" t="s">
        <v>141</v>
      </c>
      <c r="AT273" s="200" t="s">
        <v>137</v>
      </c>
      <c r="AU273" s="200" t="s">
        <v>85</v>
      </c>
      <c r="AY273" s="18" t="s">
        <v>135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83</v>
      </c>
      <c r="BK273" s="201">
        <f>ROUND(I273*H273,2)</f>
        <v>0</v>
      </c>
      <c r="BL273" s="18" t="s">
        <v>141</v>
      </c>
      <c r="BM273" s="200" t="s">
        <v>382</v>
      </c>
    </row>
    <row r="274" s="13" customFormat="1">
      <c r="A274" s="13"/>
      <c r="B274" s="202"/>
      <c r="C274" s="13"/>
      <c r="D274" s="203" t="s">
        <v>143</v>
      </c>
      <c r="E274" s="204" t="s">
        <v>1</v>
      </c>
      <c r="F274" s="205" t="s">
        <v>383</v>
      </c>
      <c r="G274" s="13"/>
      <c r="H274" s="204" t="s">
        <v>1</v>
      </c>
      <c r="I274" s="206"/>
      <c r="J274" s="13"/>
      <c r="K274" s="13"/>
      <c r="L274" s="202"/>
      <c r="M274" s="207"/>
      <c r="N274" s="208"/>
      <c r="O274" s="208"/>
      <c r="P274" s="208"/>
      <c r="Q274" s="208"/>
      <c r="R274" s="208"/>
      <c r="S274" s="208"/>
      <c r="T274" s="20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4" t="s">
        <v>143</v>
      </c>
      <c r="AU274" s="204" t="s">
        <v>85</v>
      </c>
      <c r="AV274" s="13" t="s">
        <v>83</v>
      </c>
      <c r="AW274" s="13" t="s">
        <v>31</v>
      </c>
      <c r="AX274" s="13" t="s">
        <v>75</v>
      </c>
      <c r="AY274" s="204" t="s">
        <v>135</v>
      </c>
    </row>
    <row r="275" s="14" customFormat="1">
      <c r="A275" s="14"/>
      <c r="B275" s="210"/>
      <c r="C275" s="14"/>
      <c r="D275" s="203" t="s">
        <v>143</v>
      </c>
      <c r="E275" s="211" t="s">
        <v>1</v>
      </c>
      <c r="F275" s="212" t="s">
        <v>214</v>
      </c>
      <c r="G275" s="14"/>
      <c r="H275" s="213">
        <v>13</v>
      </c>
      <c r="I275" s="214"/>
      <c r="J275" s="14"/>
      <c r="K275" s="14"/>
      <c r="L275" s="210"/>
      <c r="M275" s="215"/>
      <c r="N275" s="216"/>
      <c r="O275" s="216"/>
      <c r="P275" s="216"/>
      <c r="Q275" s="216"/>
      <c r="R275" s="216"/>
      <c r="S275" s="216"/>
      <c r="T275" s="21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11" t="s">
        <v>143</v>
      </c>
      <c r="AU275" s="211" t="s">
        <v>85</v>
      </c>
      <c r="AV275" s="14" t="s">
        <v>85</v>
      </c>
      <c r="AW275" s="14" t="s">
        <v>31</v>
      </c>
      <c r="AX275" s="14" t="s">
        <v>83</v>
      </c>
      <c r="AY275" s="211" t="s">
        <v>135</v>
      </c>
    </row>
    <row r="276" s="2" customFormat="1" ht="33" customHeight="1">
      <c r="A276" s="37"/>
      <c r="B276" s="188"/>
      <c r="C276" s="189" t="s">
        <v>384</v>
      </c>
      <c r="D276" s="189" t="s">
        <v>137</v>
      </c>
      <c r="E276" s="190" t="s">
        <v>385</v>
      </c>
      <c r="F276" s="191" t="s">
        <v>386</v>
      </c>
      <c r="G276" s="192" t="s">
        <v>262</v>
      </c>
      <c r="H276" s="193">
        <v>95</v>
      </c>
      <c r="I276" s="194"/>
      <c r="J276" s="193">
        <f>ROUND(I276*H276,2)</f>
        <v>0</v>
      </c>
      <c r="K276" s="195"/>
      <c r="L276" s="38"/>
      <c r="M276" s="196" t="s">
        <v>1</v>
      </c>
      <c r="N276" s="197" t="s">
        <v>40</v>
      </c>
      <c r="O276" s="76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0" t="s">
        <v>141</v>
      </c>
      <c r="AT276" s="200" t="s">
        <v>137</v>
      </c>
      <c r="AU276" s="200" t="s">
        <v>85</v>
      </c>
      <c r="AY276" s="18" t="s">
        <v>135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83</v>
      </c>
      <c r="BK276" s="201">
        <f>ROUND(I276*H276,2)</f>
        <v>0</v>
      </c>
      <c r="BL276" s="18" t="s">
        <v>141</v>
      </c>
      <c r="BM276" s="200" t="s">
        <v>387</v>
      </c>
    </row>
    <row r="277" s="13" customFormat="1">
      <c r="A277" s="13"/>
      <c r="B277" s="202"/>
      <c r="C277" s="13"/>
      <c r="D277" s="203" t="s">
        <v>143</v>
      </c>
      <c r="E277" s="204" t="s">
        <v>1</v>
      </c>
      <c r="F277" s="205" t="s">
        <v>388</v>
      </c>
      <c r="G277" s="13"/>
      <c r="H277" s="204" t="s">
        <v>1</v>
      </c>
      <c r="I277" s="206"/>
      <c r="J277" s="13"/>
      <c r="K277" s="13"/>
      <c r="L277" s="202"/>
      <c r="M277" s="207"/>
      <c r="N277" s="208"/>
      <c r="O277" s="208"/>
      <c r="P277" s="208"/>
      <c r="Q277" s="208"/>
      <c r="R277" s="208"/>
      <c r="S277" s="208"/>
      <c r="T277" s="20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4" t="s">
        <v>143</v>
      </c>
      <c r="AU277" s="204" t="s">
        <v>85</v>
      </c>
      <c r="AV277" s="13" t="s">
        <v>83</v>
      </c>
      <c r="AW277" s="13" t="s">
        <v>31</v>
      </c>
      <c r="AX277" s="13" t="s">
        <v>75</v>
      </c>
      <c r="AY277" s="204" t="s">
        <v>135</v>
      </c>
    </row>
    <row r="278" s="14" customFormat="1">
      <c r="A278" s="14"/>
      <c r="B278" s="210"/>
      <c r="C278" s="14"/>
      <c r="D278" s="203" t="s">
        <v>143</v>
      </c>
      <c r="E278" s="211" t="s">
        <v>1</v>
      </c>
      <c r="F278" s="212" t="s">
        <v>389</v>
      </c>
      <c r="G278" s="14"/>
      <c r="H278" s="213">
        <v>95</v>
      </c>
      <c r="I278" s="214"/>
      <c r="J278" s="14"/>
      <c r="K278" s="14"/>
      <c r="L278" s="210"/>
      <c r="M278" s="215"/>
      <c r="N278" s="216"/>
      <c r="O278" s="216"/>
      <c r="P278" s="216"/>
      <c r="Q278" s="216"/>
      <c r="R278" s="216"/>
      <c r="S278" s="216"/>
      <c r="T278" s="21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1" t="s">
        <v>143</v>
      </c>
      <c r="AU278" s="211" t="s">
        <v>85</v>
      </c>
      <c r="AV278" s="14" t="s">
        <v>85</v>
      </c>
      <c r="AW278" s="14" t="s">
        <v>31</v>
      </c>
      <c r="AX278" s="14" t="s">
        <v>83</v>
      </c>
      <c r="AY278" s="211" t="s">
        <v>135</v>
      </c>
    </row>
    <row r="279" s="2" customFormat="1" ht="33" customHeight="1">
      <c r="A279" s="37"/>
      <c r="B279" s="188"/>
      <c r="C279" s="189" t="s">
        <v>390</v>
      </c>
      <c r="D279" s="189" t="s">
        <v>137</v>
      </c>
      <c r="E279" s="190" t="s">
        <v>391</v>
      </c>
      <c r="F279" s="191" t="s">
        <v>392</v>
      </c>
      <c r="G279" s="192" t="s">
        <v>377</v>
      </c>
      <c r="H279" s="193">
        <v>12</v>
      </c>
      <c r="I279" s="194"/>
      <c r="J279" s="193">
        <f>ROUND(I279*H279,2)</f>
        <v>0</v>
      </c>
      <c r="K279" s="195"/>
      <c r="L279" s="38"/>
      <c r="M279" s="196" t="s">
        <v>1</v>
      </c>
      <c r="N279" s="197" t="s">
        <v>40</v>
      </c>
      <c r="O279" s="76"/>
      <c r="P279" s="198">
        <f>O279*H279</f>
        <v>0</v>
      </c>
      <c r="Q279" s="198">
        <v>0</v>
      </c>
      <c r="R279" s="198">
        <f>Q279*H279</f>
        <v>0</v>
      </c>
      <c r="S279" s="198">
        <v>0</v>
      </c>
      <c r="T279" s="19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0" t="s">
        <v>141</v>
      </c>
      <c r="AT279" s="200" t="s">
        <v>137</v>
      </c>
      <c r="AU279" s="200" t="s">
        <v>85</v>
      </c>
      <c r="AY279" s="18" t="s">
        <v>135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83</v>
      </c>
      <c r="BK279" s="201">
        <f>ROUND(I279*H279,2)</f>
        <v>0</v>
      </c>
      <c r="BL279" s="18" t="s">
        <v>141</v>
      </c>
      <c r="BM279" s="200" t="s">
        <v>393</v>
      </c>
    </row>
    <row r="280" s="12" customFormat="1" ht="22.8" customHeight="1">
      <c r="A280" s="12"/>
      <c r="B280" s="175"/>
      <c r="C280" s="12"/>
      <c r="D280" s="176" t="s">
        <v>74</v>
      </c>
      <c r="E280" s="186" t="s">
        <v>394</v>
      </c>
      <c r="F280" s="186" t="s">
        <v>395</v>
      </c>
      <c r="G280" s="12"/>
      <c r="H280" s="12"/>
      <c r="I280" s="178"/>
      <c r="J280" s="187">
        <f>BK280</f>
        <v>0</v>
      </c>
      <c r="K280" s="12"/>
      <c r="L280" s="175"/>
      <c r="M280" s="180"/>
      <c r="N280" s="181"/>
      <c r="O280" s="181"/>
      <c r="P280" s="182">
        <f>SUM(P281:P314)</f>
        <v>0</v>
      </c>
      <c r="Q280" s="181"/>
      <c r="R280" s="182">
        <f>SUM(R281:R314)</f>
        <v>362.81677999999999</v>
      </c>
      <c r="S280" s="181"/>
      <c r="T280" s="183">
        <f>SUM(T281:T314)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76" t="s">
        <v>83</v>
      </c>
      <c r="AT280" s="184" t="s">
        <v>74</v>
      </c>
      <c r="AU280" s="184" t="s">
        <v>83</v>
      </c>
      <c r="AY280" s="176" t="s">
        <v>135</v>
      </c>
      <c r="BK280" s="185">
        <f>SUM(BK281:BK314)</f>
        <v>0</v>
      </c>
    </row>
    <row r="281" s="2" customFormat="1" ht="21.75" customHeight="1">
      <c r="A281" s="37"/>
      <c r="B281" s="188"/>
      <c r="C281" s="189" t="s">
        <v>396</v>
      </c>
      <c r="D281" s="189" t="s">
        <v>137</v>
      </c>
      <c r="E281" s="190" t="s">
        <v>397</v>
      </c>
      <c r="F281" s="191" t="s">
        <v>398</v>
      </c>
      <c r="G281" s="192" t="s">
        <v>377</v>
      </c>
      <c r="H281" s="193">
        <v>6</v>
      </c>
      <c r="I281" s="194"/>
      <c r="J281" s="193">
        <f>ROUND(I281*H281,2)</f>
        <v>0</v>
      </c>
      <c r="K281" s="195"/>
      <c r="L281" s="38"/>
      <c r="M281" s="196" t="s">
        <v>1</v>
      </c>
      <c r="N281" s="197" t="s">
        <v>40</v>
      </c>
      <c r="O281" s="76"/>
      <c r="P281" s="198">
        <f>O281*H281</f>
        <v>0</v>
      </c>
      <c r="Q281" s="198">
        <v>0.00069999999999999999</v>
      </c>
      <c r="R281" s="198">
        <f>Q281*H281</f>
        <v>0.0041999999999999997</v>
      </c>
      <c r="S281" s="198">
        <v>0</v>
      </c>
      <c r="T281" s="19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0" t="s">
        <v>141</v>
      </c>
      <c r="AT281" s="200" t="s">
        <v>137</v>
      </c>
      <c r="AU281" s="200" t="s">
        <v>85</v>
      </c>
      <c r="AY281" s="18" t="s">
        <v>135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18" t="s">
        <v>83</v>
      </c>
      <c r="BK281" s="201">
        <f>ROUND(I281*H281,2)</f>
        <v>0</v>
      </c>
      <c r="BL281" s="18" t="s">
        <v>141</v>
      </c>
      <c r="BM281" s="200" t="s">
        <v>399</v>
      </c>
    </row>
    <row r="282" s="13" customFormat="1">
      <c r="A282" s="13"/>
      <c r="B282" s="202"/>
      <c r="C282" s="13"/>
      <c r="D282" s="203" t="s">
        <v>143</v>
      </c>
      <c r="E282" s="204" t="s">
        <v>1</v>
      </c>
      <c r="F282" s="205" t="s">
        <v>400</v>
      </c>
      <c r="G282" s="13"/>
      <c r="H282" s="204" t="s">
        <v>1</v>
      </c>
      <c r="I282" s="206"/>
      <c r="J282" s="13"/>
      <c r="K282" s="13"/>
      <c r="L282" s="202"/>
      <c r="M282" s="207"/>
      <c r="N282" s="208"/>
      <c r="O282" s="208"/>
      <c r="P282" s="208"/>
      <c r="Q282" s="208"/>
      <c r="R282" s="208"/>
      <c r="S282" s="208"/>
      <c r="T282" s="20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04" t="s">
        <v>143</v>
      </c>
      <c r="AU282" s="204" t="s">
        <v>85</v>
      </c>
      <c r="AV282" s="13" t="s">
        <v>83</v>
      </c>
      <c r="AW282" s="13" t="s">
        <v>31</v>
      </c>
      <c r="AX282" s="13" t="s">
        <v>75</v>
      </c>
      <c r="AY282" s="204" t="s">
        <v>135</v>
      </c>
    </row>
    <row r="283" s="14" customFormat="1">
      <c r="A283" s="14"/>
      <c r="B283" s="210"/>
      <c r="C283" s="14"/>
      <c r="D283" s="203" t="s">
        <v>143</v>
      </c>
      <c r="E283" s="211" t="s">
        <v>1</v>
      </c>
      <c r="F283" s="212" t="s">
        <v>170</v>
      </c>
      <c r="G283" s="14"/>
      <c r="H283" s="213">
        <v>6</v>
      </c>
      <c r="I283" s="214"/>
      <c r="J283" s="14"/>
      <c r="K283" s="14"/>
      <c r="L283" s="210"/>
      <c r="M283" s="215"/>
      <c r="N283" s="216"/>
      <c r="O283" s="216"/>
      <c r="P283" s="216"/>
      <c r="Q283" s="216"/>
      <c r="R283" s="216"/>
      <c r="S283" s="216"/>
      <c r="T283" s="21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11" t="s">
        <v>143</v>
      </c>
      <c r="AU283" s="211" t="s">
        <v>85</v>
      </c>
      <c r="AV283" s="14" t="s">
        <v>85</v>
      </c>
      <c r="AW283" s="14" t="s">
        <v>31</v>
      </c>
      <c r="AX283" s="14" t="s">
        <v>83</v>
      </c>
      <c r="AY283" s="211" t="s">
        <v>135</v>
      </c>
    </row>
    <row r="284" s="2" customFormat="1" ht="21.75" customHeight="1">
      <c r="A284" s="37"/>
      <c r="B284" s="188"/>
      <c r="C284" s="226" t="s">
        <v>401</v>
      </c>
      <c r="D284" s="226" t="s">
        <v>219</v>
      </c>
      <c r="E284" s="227" t="s">
        <v>402</v>
      </c>
      <c r="F284" s="228" t="s">
        <v>403</v>
      </c>
      <c r="G284" s="229" t="s">
        <v>377</v>
      </c>
      <c r="H284" s="230">
        <v>4</v>
      </c>
      <c r="I284" s="231"/>
      <c r="J284" s="230">
        <f>ROUND(I284*H284,2)</f>
        <v>0</v>
      </c>
      <c r="K284" s="232"/>
      <c r="L284" s="233"/>
      <c r="M284" s="234" t="s">
        <v>1</v>
      </c>
      <c r="N284" s="235" t="s">
        <v>40</v>
      </c>
      <c r="O284" s="76"/>
      <c r="P284" s="198">
        <f>O284*H284</f>
        <v>0</v>
      </c>
      <c r="Q284" s="198">
        <v>0</v>
      </c>
      <c r="R284" s="198">
        <f>Q284*H284</f>
        <v>0</v>
      </c>
      <c r="S284" s="198">
        <v>0</v>
      </c>
      <c r="T284" s="19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0" t="s">
        <v>183</v>
      </c>
      <c r="AT284" s="200" t="s">
        <v>219</v>
      </c>
      <c r="AU284" s="200" t="s">
        <v>85</v>
      </c>
      <c r="AY284" s="18" t="s">
        <v>135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8" t="s">
        <v>83</v>
      </c>
      <c r="BK284" s="201">
        <f>ROUND(I284*H284,2)</f>
        <v>0</v>
      </c>
      <c r="BL284" s="18" t="s">
        <v>141</v>
      </c>
      <c r="BM284" s="200" t="s">
        <v>404</v>
      </c>
    </row>
    <row r="285" s="2" customFormat="1" ht="16.5" customHeight="1">
      <c r="A285" s="37"/>
      <c r="B285" s="188"/>
      <c r="C285" s="226" t="s">
        <v>405</v>
      </c>
      <c r="D285" s="226" t="s">
        <v>219</v>
      </c>
      <c r="E285" s="227" t="s">
        <v>406</v>
      </c>
      <c r="F285" s="228" t="s">
        <v>407</v>
      </c>
      <c r="G285" s="229" t="s">
        <v>377</v>
      </c>
      <c r="H285" s="230">
        <v>2</v>
      </c>
      <c r="I285" s="231"/>
      <c r="J285" s="230">
        <f>ROUND(I285*H285,2)</f>
        <v>0</v>
      </c>
      <c r="K285" s="232"/>
      <c r="L285" s="233"/>
      <c r="M285" s="234" t="s">
        <v>1</v>
      </c>
      <c r="N285" s="235" t="s">
        <v>40</v>
      </c>
      <c r="O285" s="76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00" t="s">
        <v>183</v>
      </c>
      <c r="AT285" s="200" t="s">
        <v>219</v>
      </c>
      <c r="AU285" s="200" t="s">
        <v>85</v>
      </c>
      <c r="AY285" s="18" t="s">
        <v>135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83</v>
      </c>
      <c r="BK285" s="201">
        <f>ROUND(I285*H285,2)</f>
        <v>0</v>
      </c>
      <c r="BL285" s="18" t="s">
        <v>141</v>
      </c>
      <c r="BM285" s="200" t="s">
        <v>408</v>
      </c>
    </row>
    <row r="286" s="2" customFormat="1" ht="21.75" customHeight="1">
      <c r="A286" s="37"/>
      <c r="B286" s="188"/>
      <c r="C286" s="189" t="s">
        <v>409</v>
      </c>
      <c r="D286" s="189" t="s">
        <v>137</v>
      </c>
      <c r="E286" s="190" t="s">
        <v>410</v>
      </c>
      <c r="F286" s="191" t="s">
        <v>411</v>
      </c>
      <c r="G286" s="192" t="s">
        <v>377</v>
      </c>
      <c r="H286" s="193">
        <v>4</v>
      </c>
      <c r="I286" s="194"/>
      <c r="J286" s="193">
        <f>ROUND(I286*H286,2)</f>
        <v>0</v>
      </c>
      <c r="K286" s="195"/>
      <c r="L286" s="38"/>
      <c r="M286" s="196" t="s">
        <v>1</v>
      </c>
      <c r="N286" s="197" t="s">
        <v>40</v>
      </c>
      <c r="O286" s="76"/>
      <c r="P286" s="198">
        <f>O286*H286</f>
        <v>0</v>
      </c>
      <c r="Q286" s="198">
        <v>0.11241</v>
      </c>
      <c r="R286" s="198">
        <f>Q286*H286</f>
        <v>0.44963999999999998</v>
      </c>
      <c r="S286" s="198">
        <v>0</v>
      </c>
      <c r="T286" s="19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0" t="s">
        <v>141</v>
      </c>
      <c r="AT286" s="200" t="s">
        <v>137</v>
      </c>
      <c r="AU286" s="200" t="s">
        <v>85</v>
      </c>
      <c r="AY286" s="18" t="s">
        <v>135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83</v>
      </c>
      <c r="BK286" s="201">
        <f>ROUND(I286*H286,2)</f>
        <v>0</v>
      </c>
      <c r="BL286" s="18" t="s">
        <v>141</v>
      </c>
      <c r="BM286" s="200" t="s">
        <v>412</v>
      </c>
    </row>
    <row r="287" s="2" customFormat="1" ht="16.5" customHeight="1">
      <c r="A287" s="37"/>
      <c r="B287" s="188"/>
      <c r="C287" s="226" t="s">
        <v>413</v>
      </c>
      <c r="D287" s="226" t="s">
        <v>219</v>
      </c>
      <c r="E287" s="227" t="s">
        <v>414</v>
      </c>
      <c r="F287" s="228" t="s">
        <v>415</v>
      </c>
      <c r="G287" s="229" t="s">
        <v>377</v>
      </c>
      <c r="H287" s="230">
        <v>4</v>
      </c>
      <c r="I287" s="231"/>
      <c r="J287" s="230">
        <f>ROUND(I287*H287,2)</f>
        <v>0</v>
      </c>
      <c r="K287" s="232"/>
      <c r="L287" s="233"/>
      <c r="M287" s="234" t="s">
        <v>1</v>
      </c>
      <c r="N287" s="235" t="s">
        <v>40</v>
      </c>
      <c r="O287" s="76"/>
      <c r="P287" s="198">
        <f>O287*H287</f>
        <v>0</v>
      </c>
      <c r="Q287" s="198">
        <v>0.0061000000000000004</v>
      </c>
      <c r="R287" s="198">
        <f>Q287*H287</f>
        <v>0.024400000000000002</v>
      </c>
      <c r="S287" s="198">
        <v>0</v>
      </c>
      <c r="T287" s="19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00" t="s">
        <v>183</v>
      </c>
      <c r="AT287" s="200" t="s">
        <v>219</v>
      </c>
      <c r="AU287" s="200" t="s">
        <v>85</v>
      </c>
      <c r="AY287" s="18" t="s">
        <v>135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8" t="s">
        <v>83</v>
      </c>
      <c r="BK287" s="201">
        <f>ROUND(I287*H287,2)</f>
        <v>0</v>
      </c>
      <c r="BL287" s="18" t="s">
        <v>141</v>
      </c>
      <c r="BM287" s="200" t="s">
        <v>416</v>
      </c>
    </row>
    <row r="288" s="2" customFormat="1" ht="21.75" customHeight="1">
      <c r="A288" s="37"/>
      <c r="B288" s="188"/>
      <c r="C288" s="189" t="s">
        <v>417</v>
      </c>
      <c r="D288" s="189" t="s">
        <v>137</v>
      </c>
      <c r="E288" s="190" t="s">
        <v>418</v>
      </c>
      <c r="F288" s="191" t="s">
        <v>419</v>
      </c>
      <c r="G288" s="192" t="s">
        <v>262</v>
      </c>
      <c r="H288" s="193">
        <v>350</v>
      </c>
      <c r="I288" s="194"/>
      <c r="J288" s="193">
        <f>ROUND(I288*H288,2)</f>
        <v>0</v>
      </c>
      <c r="K288" s="195"/>
      <c r="L288" s="38"/>
      <c r="M288" s="196" t="s">
        <v>1</v>
      </c>
      <c r="N288" s="197" t="s">
        <v>40</v>
      </c>
      <c r="O288" s="76"/>
      <c r="P288" s="198">
        <f>O288*H288</f>
        <v>0</v>
      </c>
      <c r="Q288" s="198">
        <v>0.00011</v>
      </c>
      <c r="R288" s="198">
        <f>Q288*H288</f>
        <v>0.0385</v>
      </c>
      <c r="S288" s="198">
        <v>0</v>
      </c>
      <c r="T288" s="19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00" t="s">
        <v>141</v>
      </c>
      <c r="AT288" s="200" t="s">
        <v>137</v>
      </c>
      <c r="AU288" s="200" t="s">
        <v>85</v>
      </c>
      <c r="AY288" s="18" t="s">
        <v>135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83</v>
      </c>
      <c r="BK288" s="201">
        <f>ROUND(I288*H288,2)</f>
        <v>0</v>
      </c>
      <c r="BL288" s="18" t="s">
        <v>141</v>
      </c>
      <c r="BM288" s="200" t="s">
        <v>420</v>
      </c>
    </row>
    <row r="289" s="2" customFormat="1" ht="21.75" customHeight="1">
      <c r="A289" s="37"/>
      <c r="B289" s="188"/>
      <c r="C289" s="189" t="s">
        <v>421</v>
      </c>
      <c r="D289" s="189" t="s">
        <v>137</v>
      </c>
      <c r="E289" s="190" t="s">
        <v>422</v>
      </c>
      <c r="F289" s="191" t="s">
        <v>423</v>
      </c>
      <c r="G289" s="192" t="s">
        <v>262</v>
      </c>
      <c r="H289" s="193">
        <v>350</v>
      </c>
      <c r="I289" s="194"/>
      <c r="J289" s="193">
        <f>ROUND(I289*H289,2)</f>
        <v>0</v>
      </c>
      <c r="K289" s="195"/>
      <c r="L289" s="38"/>
      <c r="M289" s="196" t="s">
        <v>1</v>
      </c>
      <c r="N289" s="197" t="s">
        <v>40</v>
      </c>
      <c r="O289" s="76"/>
      <c r="P289" s="198">
        <f>O289*H289</f>
        <v>0</v>
      </c>
      <c r="Q289" s="198">
        <v>0.00064999999999999997</v>
      </c>
      <c r="R289" s="198">
        <f>Q289*H289</f>
        <v>0.22749999999999998</v>
      </c>
      <c r="S289" s="198">
        <v>0</v>
      </c>
      <c r="T289" s="19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0" t="s">
        <v>141</v>
      </c>
      <c r="AT289" s="200" t="s">
        <v>137</v>
      </c>
      <c r="AU289" s="200" t="s">
        <v>85</v>
      </c>
      <c r="AY289" s="18" t="s">
        <v>135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8" t="s">
        <v>83</v>
      </c>
      <c r="BK289" s="201">
        <f>ROUND(I289*H289,2)</f>
        <v>0</v>
      </c>
      <c r="BL289" s="18" t="s">
        <v>141</v>
      </c>
      <c r="BM289" s="200" t="s">
        <v>424</v>
      </c>
    </row>
    <row r="290" s="2" customFormat="1" ht="21.75" customHeight="1">
      <c r="A290" s="37"/>
      <c r="B290" s="188"/>
      <c r="C290" s="189" t="s">
        <v>425</v>
      </c>
      <c r="D290" s="189" t="s">
        <v>137</v>
      </c>
      <c r="E290" s="190" t="s">
        <v>426</v>
      </c>
      <c r="F290" s="191" t="s">
        <v>427</v>
      </c>
      <c r="G290" s="192" t="s">
        <v>262</v>
      </c>
      <c r="H290" s="193">
        <v>350</v>
      </c>
      <c r="I290" s="194"/>
      <c r="J290" s="193">
        <f>ROUND(I290*H290,2)</f>
        <v>0</v>
      </c>
      <c r="K290" s="195"/>
      <c r="L290" s="38"/>
      <c r="M290" s="196" t="s">
        <v>1</v>
      </c>
      <c r="N290" s="197" t="s">
        <v>40</v>
      </c>
      <c r="O290" s="76"/>
      <c r="P290" s="198">
        <f>O290*H290</f>
        <v>0</v>
      </c>
      <c r="Q290" s="198">
        <v>0.00038000000000000002</v>
      </c>
      <c r="R290" s="198">
        <f>Q290*H290</f>
        <v>0.13300000000000001</v>
      </c>
      <c r="S290" s="198">
        <v>0</v>
      </c>
      <c r="T290" s="19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00" t="s">
        <v>141</v>
      </c>
      <c r="AT290" s="200" t="s">
        <v>137</v>
      </c>
      <c r="AU290" s="200" t="s">
        <v>85</v>
      </c>
      <c r="AY290" s="18" t="s">
        <v>135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8" t="s">
        <v>83</v>
      </c>
      <c r="BK290" s="201">
        <f>ROUND(I290*H290,2)</f>
        <v>0</v>
      </c>
      <c r="BL290" s="18" t="s">
        <v>141</v>
      </c>
      <c r="BM290" s="200" t="s">
        <v>428</v>
      </c>
    </row>
    <row r="291" s="2" customFormat="1" ht="16.5" customHeight="1">
      <c r="A291" s="37"/>
      <c r="B291" s="188"/>
      <c r="C291" s="189" t="s">
        <v>429</v>
      </c>
      <c r="D291" s="189" t="s">
        <v>137</v>
      </c>
      <c r="E291" s="190" t="s">
        <v>430</v>
      </c>
      <c r="F291" s="191" t="s">
        <v>431</v>
      </c>
      <c r="G291" s="192" t="s">
        <v>262</v>
      </c>
      <c r="H291" s="193">
        <v>1050</v>
      </c>
      <c r="I291" s="194"/>
      <c r="J291" s="193">
        <f>ROUND(I291*H291,2)</f>
        <v>0</v>
      </c>
      <c r="K291" s="195"/>
      <c r="L291" s="38"/>
      <c r="M291" s="196" t="s">
        <v>1</v>
      </c>
      <c r="N291" s="197" t="s">
        <v>40</v>
      </c>
      <c r="O291" s="76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0" t="s">
        <v>141</v>
      </c>
      <c r="AT291" s="200" t="s">
        <v>137</v>
      </c>
      <c r="AU291" s="200" t="s">
        <v>85</v>
      </c>
      <c r="AY291" s="18" t="s">
        <v>135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83</v>
      </c>
      <c r="BK291" s="201">
        <f>ROUND(I291*H291,2)</f>
        <v>0</v>
      </c>
      <c r="BL291" s="18" t="s">
        <v>141</v>
      </c>
      <c r="BM291" s="200" t="s">
        <v>432</v>
      </c>
    </row>
    <row r="292" s="14" customFormat="1">
      <c r="A292" s="14"/>
      <c r="B292" s="210"/>
      <c r="C292" s="14"/>
      <c r="D292" s="203" t="s">
        <v>143</v>
      </c>
      <c r="E292" s="211" t="s">
        <v>1</v>
      </c>
      <c r="F292" s="212" t="s">
        <v>433</v>
      </c>
      <c r="G292" s="14"/>
      <c r="H292" s="213">
        <v>1050</v>
      </c>
      <c r="I292" s="214"/>
      <c r="J292" s="14"/>
      <c r="K292" s="14"/>
      <c r="L292" s="210"/>
      <c r="M292" s="215"/>
      <c r="N292" s="216"/>
      <c r="O292" s="216"/>
      <c r="P292" s="216"/>
      <c r="Q292" s="216"/>
      <c r="R292" s="216"/>
      <c r="S292" s="216"/>
      <c r="T292" s="21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11" t="s">
        <v>143</v>
      </c>
      <c r="AU292" s="211" t="s">
        <v>85</v>
      </c>
      <c r="AV292" s="14" t="s">
        <v>85</v>
      </c>
      <c r="AW292" s="14" t="s">
        <v>31</v>
      </c>
      <c r="AX292" s="14" t="s">
        <v>83</v>
      </c>
      <c r="AY292" s="211" t="s">
        <v>135</v>
      </c>
    </row>
    <row r="293" s="2" customFormat="1" ht="21.75" customHeight="1">
      <c r="A293" s="37"/>
      <c r="B293" s="188"/>
      <c r="C293" s="189" t="s">
        <v>434</v>
      </c>
      <c r="D293" s="189" t="s">
        <v>137</v>
      </c>
      <c r="E293" s="190" t="s">
        <v>435</v>
      </c>
      <c r="F293" s="191" t="s">
        <v>436</v>
      </c>
      <c r="G293" s="192" t="s">
        <v>262</v>
      </c>
      <c r="H293" s="193">
        <v>784.60000000000002</v>
      </c>
      <c r="I293" s="194"/>
      <c r="J293" s="193">
        <f>ROUND(I293*H293,2)</f>
        <v>0</v>
      </c>
      <c r="K293" s="195"/>
      <c r="L293" s="38"/>
      <c r="M293" s="196" t="s">
        <v>1</v>
      </c>
      <c r="N293" s="197" t="s">
        <v>40</v>
      </c>
      <c r="O293" s="76"/>
      <c r="P293" s="198">
        <f>O293*H293</f>
        <v>0</v>
      </c>
      <c r="Q293" s="198">
        <v>0.15540000000000001</v>
      </c>
      <c r="R293" s="198">
        <f>Q293*H293</f>
        <v>121.92684000000001</v>
      </c>
      <c r="S293" s="198">
        <v>0</v>
      </c>
      <c r="T293" s="19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0" t="s">
        <v>141</v>
      </c>
      <c r="AT293" s="200" t="s">
        <v>137</v>
      </c>
      <c r="AU293" s="200" t="s">
        <v>85</v>
      </c>
      <c r="AY293" s="18" t="s">
        <v>135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8" t="s">
        <v>83</v>
      </c>
      <c r="BK293" s="201">
        <f>ROUND(I293*H293,2)</f>
        <v>0</v>
      </c>
      <c r="BL293" s="18" t="s">
        <v>141</v>
      </c>
      <c r="BM293" s="200" t="s">
        <v>437</v>
      </c>
    </row>
    <row r="294" s="14" customFormat="1">
      <c r="A294" s="14"/>
      <c r="B294" s="210"/>
      <c r="C294" s="14"/>
      <c r="D294" s="203" t="s">
        <v>143</v>
      </c>
      <c r="E294" s="211" t="s">
        <v>1</v>
      </c>
      <c r="F294" s="212" t="s">
        <v>438</v>
      </c>
      <c r="G294" s="14"/>
      <c r="H294" s="213">
        <v>784.60000000000002</v>
      </c>
      <c r="I294" s="214"/>
      <c r="J294" s="14"/>
      <c r="K294" s="14"/>
      <c r="L294" s="210"/>
      <c r="M294" s="215"/>
      <c r="N294" s="216"/>
      <c r="O294" s="216"/>
      <c r="P294" s="216"/>
      <c r="Q294" s="216"/>
      <c r="R294" s="216"/>
      <c r="S294" s="216"/>
      <c r="T294" s="21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11" t="s">
        <v>143</v>
      </c>
      <c r="AU294" s="211" t="s">
        <v>85</v>
      </c>
      <c r="AV294" s="14" t="s">
        <v>85</v>
      </c>
      <c r="AW294" s="14" t="s">
        <v>31</v>
      </c>
      <c r="AX294" s="14" t="s">
        <v>83</v>
      </c>
      <c r="AY294" s="211" t="s">
        <v>135</v>
      </c>
    </row>
    <row r="295" s="2" customFormat="1" ht="16.5" customHeight="1">
      <c r="A295" s="37"/>
      <c r="B295" s="188"/>
      <c r="C295" s="226" t="s">
        <v>439</v>
      </c>
      <c r="D295" s="226" t="s">
        <v>219</v>
      </c>
      <c r="E295" s="227" t="s">
        <v>440</v>
      </c>
      <c r="F295" s="228" t="s">
        <v>441</v>
      </c>
      <c r="G295" s="229" t="s">
        <v>262</v>
      </c>
      <c r="H295" s="230">
        <v>793</v>
      </c>
      <c r="I295" s="231"/>
      <c r="J295" s="230">
        <f>ROUND(I295*H295,2)</f>
        <v>0</v>
      </c>
      <c r="K295" s="232"/>
      <c r="L295" s="233"/>
      <c r="M295" s="234" t="s">
        <v>1</v>
      </c>
      <c r="N295" s="235" t="s">
        <v>40</v>
      </c>
      <c r="O295" s="76"/>
      <c r="P295" s="198">
        <f>O295*H295</f>
        <v>0</v>
      </c>
      <c r="Q295" s="198">
        <v>0.10199999999999999</v>
      </c>
      <c r="R295" s="198">
        <f>Q295*H295</f>
        <v>80.885999999999996</v>
      </c>
      <c r="S295" s="198">
        <v>0</v>
      </c>
      <c r="T295" s="19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00" t="s">
        <v>183</v>
      </c>
      <c r="AT295" s="200" t="s">
        <v>219</v>
      </c>
      <c r="AU295" s="200" t="s">
        <v>85</v>
      </c>
      <c r="AY295" s="18" t="s">
        <v>135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18" t="s">
        <v>83</v>
      </c>
      <c r="BK295" s="201">
        <f>ROUND(I295*H295,2)</f>
        <v>0</v>
      </c>
      <c r="BL295" s="18" t="s">
        <v>141</v>
      </c>
      <c r="BM295" s="200" t="s">
        <v>442</v>
      </c>
    </row>
    <row r="296" s="14" customFormat="1">
      <c r="A296" s="14"/>
      <c r="B296" s="210"/>
      <c r="C296" s="14"/>
      <c r="D296" s="203" t="s">
        <v>143</v>
      </c>
      <c r="E296" s="211" t="s">
        <v>1</v>
      </c>
      <c r="F296" s="212" t="s">
        <v>443</v>
      </c>
      <c r="G296" s="14"/>
      <c r="H296" s="213">
        <v>793</v>
      </c>
      <c r="I296" s="214"/>
      <c r="J296" s="14"/>
      <c r="K296" s="14"/>
      <c r="L296" s="210"/>
      <c r="M296" s="215"/>
      <c r="N296" s="216"/>
      <c r="O296" s="216"/>
      <c r="P296" s="216"/>
      <c r="Q296" s="216"/>
      <c r="R296" s="216"/>
      <c r="S296" s="216"/>
      <c r="T296" s="21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1" t="s">
        <v>143</v>
      </c>
      <c r="AU296" s="211" t="s">
        <v>85</v>
      </c>
      <c r="AV296" s="14" t="s">
        <v>85</v>
      </c>
      <c r="AW296" s="14" t="s">
        <v>31</v>
      </c>
      <c r="AX296" s="14" t="s">
        <v>83</v>
      </c>
      <c r="AY296" s="211" t="s">
        <v>135</v>
      </c>
    </row>
    <row r="297" s="2" customFormat="1" ht="16.5" customHeight="1">
      <c r="A297" s="37"/>
      <c r="B297" s="188"/>
      <c r="C297" s="226" t="s">
        <v>444</v>
      </c>
      <c r="D297" s="226" t="s">
        <v>219</v>
      </c>
      <c r="E297" s="227" t="s">
        <v>445</v>
      </c>
      <c r="F297" s="228" t="s">
        <v>446</v>
      </c>
      <c r="G297" s="229" t="s">
        <v>262</v>
      </c>
      <c r="H297" s="230">
        <v>9.5999999999999996</v>
      </c>
      <c r="I297" s="231"/>
      <c r="J297" s="230">
        <f>ROUND(I297*H297,2)</f>
        <v>0</v>
      </c>
      <c r="K297" s="232"/>
      <c r="L297" s="233"/>
      <c r="M297" s="234" t="s">
        <v>1</v>
      </c>
      <c r="N297" s="235" t="s">
        <v>40</v>
      </c>
      <c r="O297" s="76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00" t="s">
        <v>183</v>
      </c>
      <c r="AT297" s="200" t="s">
        <v>219</v>
      </c>
      <c r="AU297" s="200" t="s">
        <v>85</v>
      </c>
      <c r="AY297" s="18" t="s">
        <v>135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18" t="s">
        <v>83</v>
      </c>
      <c r="BK297" s="201">
        <f>ROUND(I297*H297,2)</f>
        <v>0</v>
      </c>
      <c r="BL297" s="18" t="s">
        <v>141</v>
      </c>
      <c r="BM297" s="200" t="s">
        <v>447</v>
      </c>
    </row>
    <row r="298" s="2" customFormat="1" ht="21.75" customHeight="1">
      <c r="A298" s="37"/>
      <c r="B298" s="188"/>
      <c r="C298" s="189" t="s">
        <v>448</v>
      </c>
      <c r="D298" s="189" t="s">
        <v>137</v>
      </c>
      <c r="E298" s="190" t="s">
        <v>449</v>
      </c>
      <c r="F298" s="191" t="s">
        <v>450</v>
      </c>
      <c r="G298" s="192" t="s">
        <v>262</v>
      </c>
      <c r="H298" s="193">
        <v>938.20000000000005</v>
      </c>
      <c r="I298" s="194"/>
      <c r="J298" s="193">
        <f>ROUND(I298*H298,2)</f>
        <v>0</v>
      </c>
      <c r="K298" s="195"/>
      <c r="L298" s="38"/>
      <c r="M298" s="196" t="s">
        <v>1</v>
      </c>
      <c r="N298" s="197" t="s">
        <v>40</v>
      </c>
      <c r="O298" s="76"/>
      <c r="P298" s="198">
        <f>O298*H298</f>
        <v>0</v>
      </c>
      <c r="Q298" s="198">
        <v>0.1295</v>
      </c>
      <c r="R298" s="198">
        <f>Q298*H298</f>
        <v>121.49690000000001</v>
      </c>
      <c r="S298" s="198">
        <v>0</v>
      </c>
      <c r="T298" s="19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00" t="s">
        <v>141</v>
      </c>
      <c r="AT298" s="200" t="s">
        <v>137</v>
      </c>
      <c r="AU298" s="200" t="s">
        <v>85</v>
      </c>
      <c r="AY298" s="18" t="s">
        <v>135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8" t="s">
        <v>83</v>
      </c>
      <c r="BK298" s="201">
        <f>ROUND(I298*H298,2)</f>
        <v>0</v>
      </c>
      <c r="BL298" s="18" t="s">
        <v>141</v>
      </c>
      <c r="BM298" s="200" t="s">
        <v>451</v>
      </c>
    </row>
    <row r="299" s="14" customFormat="1">
      <c r="A299" s="14"/>
      <c r="B299" s="210"/>
      <c r="C299" s="14"/>
      <c r="D299" s="203" t="s">
        <v>143</v>
      </c>
      <c r="E299" s="211" t="s">
        <v>1</v>
      </c>
      <c r="F299" s="212" t="s">
        <v>452</v>
      </c>
      <c r="G299" s="14"/>
      <c r="H299" s="213">
        <v>938.20000000000005</v>
      </c>
      <c r="I299" s="214"/>
      <c r="J299" s="14"/>
      <c r="K299" s="14"/>
      <c r="L299" s="210"/>
      <c r="M299" s="215"/>
      <c r="N299" s="216"/>
      <c r="O299" s="216"/>
      <c r="P299" s="216"/>
      <c r="Q299" s="216"/>
      <c r="R299" s="216"/>
      <c r="S299" s="216"/>
      <c r="T299" s="21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11" t="s">
        <v>143</v>
      </c>
      <c r="AU299" s="211" t="s">
        <v>85</v>
      </c>
      <c r="AV299" s="14" t="s">
        <v>85</v>
      </c>
      <c r="AW299" s="14" t="s">
        <v>31</v>
      </c>
      <c r="AX299" s="14" t="s">
        <v>83</v>
      </c>
      <c r="AY299" s="211" t="s">
        <v>135</v>
      </c>
    </row>
    <row r="300" s="2" customFormat="1" ht="16.5" customHeight="1">
      <c r="A300" s="37"/>
      <c r="B300" s="188"/>
      <c r="C300" s="226" t="s">
        <v>453</v>
      </c>
      <c r="D300" s="226" t="s">
        <v>219</v>
      </c>
      <c r="E300" s="227" t="s">
        <v>454</v>
      </c>
      <c r="F300" s="228" t="s">
        <v>455</v>
      </c>
      <c r="G300" s="229" t="s">
        <v>262</v>
      </c>
      <c r="H300" s="230">
        <v>593</v>
      </c>
      <c r="I300" s="231"/>
      <c r="J300" s="230">
        <f>ROUND(I300*H300,2)</f>
        <v>0</v>
      </c>
      <c r="K300" s="232"/>
      <c r="L300" s="233"/>
      <c r="M300" s="234" t="s">
        <v>1</v>
      </c>
      <c r="N300" s="235" t="s">
        <v>40</v>
      </c>
      <c r="O300" s="76"/>
      <c r="P300" s="198">
        <f>O300*H300</f>
        <v>0</v>
      </c>
      <c r="Q300" s="198">
        <v>0.048000000000000001</v>
      </c>
      <c r="R300" s="198">
        <f>Q300*H300</f>
        <v>28.464000000000002</v>
      </c>
      <c r="S300" s="198">
        <v>0</v>
      </c>
      <c r="T300" s="19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00" t="s">
        <v>183</v>
      </c>
      <c r="AT300" s="200" t="s">
        <v>219</v>
      </c>
      <c r="AU300" s="200" t="s">
        <v>85</v>
      </c>
      <c r="AY300" s="18" t="s">
        <v>135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18" t="s">
        <v>83</v>
      </c>
      <c r="BK300" s="201">
        <f>ROUND(I300*H300,2)</f>
        <v>0</v>
      </c>
      <c r="BL300" s="18" t="s">
        <v>141</v>
      </c>
      <c r="BM300" s="200" t="s">
        <v>456</v>
      </c>
    </row>
    <row r="301" s="14" customFormat="1">
      <c r="A301" s="14"/>
      <c r="B301" s="210"/>
      <c r="C301" s="14"/>
      <c r="D301" s="203" t="s">
        <v>143</v>
      </c>
      <c r="E301" s="211" t="s">
        <v>1</v>
      </c>
      <c r="F301" s="212" t="s">
        <v>457</v>
      </c>
      <c r="G301" s="14"/>
      <c r="H301" s="213">
        <v>593</v>
      </c>
      <c r="I301" s="214"/>
      <c r="J301" s="14"/>
      <c r="K301" s="14"/>
      <c r="L301" s="210"/>
      <c r="M301" s="215"/>
      <c r="N301" s="216"/>
      <c r="O301" s="216"/>
      <c r="P301" s="216"/>
      <c r="Q301" s="216"/>
      <c r="R301" s="216"/>
      <c r="S301" s="216"/>
      <c r="T301" s="21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1" t="s">
        <v>143</v>
      </c>
      <c r="AU301" s="211" t="s">
        <v>85</v>
      </c>
      <c r="AV301" s="14" t="s">
        <v>85</v>
      </c>
      <c r="AW301" s="14" t="s">
        <v>31</v>
      </c>
      <c r="AX301" s="14" t="s">
        <v>83</v>
      </c>
      <c r="AY301" s="211" t="s">
        <v>135</v>
      </c>
    </row>
    <row r="302" s="2" customFormat="1" ht="16.5" customHeight="1">
      <c r="A302" s="37"/>
      <c r="B302" s="188"/>
      <c r="C302" s="226" t="s">
        <v>458</v>
      </c>
      <c r="D302" s="226" t="s">
        <v>219</v>
      </c>
      <c r="E302" s="227" t="s">
        <v>459</v>
      </c>
      <c r="F302" s="228" t="s">
        <v>460</v>
      </c>
      <c r="G302" s="229" t="s">
        <v>262</v>
      </c>
      <c r="H302" s="230">
        <v>356</v>
      </c>
      <c r="I302" s="231"/>
      <c r="J302" s="230">
        <f>ROUND(I302*H302,2)</f>
        <v>0</v>
      </c>
      <c r="K302" s="232"/>
      <c r="L302" s="233"/>
      <c r="M302" s="234" t="s">
        <v>1</v>
      </c>
      <c r="N302" s="235" t="s">
        <v>40</v>
      </c>
      <c r="O302" s="76"/>
      <c r="P302" s="198">
        <f>O302*H302</f>
        <v>0</v>
      </c>
      <c r="Q302" s="198">
        <v>0.021999999999999999</v>
      </c>
      <c r="R302" s="198">
        <f>Q302*H302</f>
        <v>7.8319999999999999</v>
      </c>
      <c r="S302" s="198">
        <v>0</v>
      </c>
      <c r="T302" s="19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00" t="s">
        <v>183</v>
      </c>
      <c r="AT302" s="200" t="s">
        <v>219</v>
      </c>
      <c r="AU302" s="200" t="s">
        <v>85</v>
      </c>
      <c r="AY302" s="18" t="s">
        <v>135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8" t="s">
        <v>83</v>
      </c>
      <c r="BK302" s="201">
        <f>ROUND(I302*H302,2)</f>
        <v>0</v>
      </c>
      <c r="BL302" s="18" t="s">
        <v>141</v>
      </c>
      <c r="BM302" s="200" t="s">
        <v>461</v>
      </c>
    </row>
    <row r="303" s="14" customFormat="1">
      <c r="A303" s="14"/>
      <c r="B303" s="210"/>
      <c r="C303" s="14"/>
      <c r="D303" s="203" t="s">
        <v>143</v>
      </c>
      <c r="E303" s="211" t="s">
        <v>1</v>
      </c>
      <c r="F303" s="212" t="s">
        <v>462</v>
      </c>
      <c r="G303" s="14"/>
      <c r="H303" s="213">
        <v>356</v>
      </c>
      <c r="I303" s="214"/>
      <c r="J303" s="14"/>
      <c r="K303" s="14"/>
      <c r="L303" s="210"/>
      <c r="M303" s="215"/>
      <c r="N303" s="216"/>
      <c r="O303" s="216"/>
      <c r="P303" s="216"/>
      <c r="Q303" s="216"/>
      <c r="R303" s="216"/>
      <c r="S303" s="216"/>
      <c r="T303" s="21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11" t="s">
        <v>143</v>
      </c>
      <c r="AU303" s="211" t="s">
        <v>85</v>
      </c>
      <c r="AV303" s="14" t="s">
        <v>85</v>
      </c>
      <c r="AW303" s="14" t="s">
        <v>31</v>
      </c>
      <c r="AX303" s="14" t="s">
        <v>83</v>
      </c>
      <c r="AY303" s="211" t="s">
        <v>135</v>
      </c>
    </row>
    <row r="304" s="2" customFormat="1" ht="16.5" customHeight="1">
      <c r="A304" s="37"/>
      <c r="B304" s="188"/>
      <c r="C304" s="226" t="s">
        <v>463</v>
      </c>
      <c r="D304" s="226" t="s">
        <v>219</v>
      </c>
      <c r="E304" s="227" t="s">
        <v>464</v>
      </c>
      <c r="F304" s="228" t="s">
        <v>465</v>
      </c>
      <c r="G304" s="229" t="s">
        <v>262</v>
      </c>
      <c r="H304" s="230">
        <v>3.2000000000000002</v>
      </c>
      <c r="I304" s="231"/>
      <c r="J304" s="230">
        <f>ROUND(I304*H304,2)</f>
        <v>0</v>
      </c>
      <c r="K304" s="232"/>
      <c r="L304" s="233"/>
      <c r="M304" s="234" t="s">
        <v>1</v>
      </c>
      <c r="N304" s="235" t="s">
        <v>40</v>
      </c>
      <c r="O304" s="76"/>
      <c r="P304" s="198">
        <f>O304*H304</f>
        <v>0</v>
      </c>
      <c r="Q304" s="198">
        <v>0</v>
      </c>
      <c r="R304" s="198">
        <f>Q304*H304</f>
        <v>0</v>
      </c>
      <c r="S304" s="198">
        <v>0</v>
      </c>
      <c r="T304" s="19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0" t="s">
        <v>183</v>
      </c>
      <c r="AT304" s="200" t="s">
        <v>219</v>
      </c>
      <c r="AU304" s="200" t="s">
        <v>85</v>
      </c>
      <c r="AY304" s="18" t="s">
        <v>135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18" t="s">
        <v>83</v>
      </c>
      <c r="BK304" s="201">
        <f>ROUND(I304*H304,2)</f>
        <v>0</v>
      </c>
      <c r="BL304" s="18" t="s">
        <v>141</v>
      </c>
      <c r="BM304" s="200" t="s">
        <v>466</v>
      </c>
    </row>
    <row r="305" s="2" customFormat="1" ht="21.75" customHeight="1">
      <c r="A305" s="37"/>
      <c r="B305" s="188"/>
      <c r="C305" s="189" t="s">
        <v>467</v>
      </c>
      <c r="D305" s="189" t="s">
        <v>137</v>
      </c>
      <c r="E305" s="190" t="s">
        <v>468</v>
      </c>
      <c r="F305" s="191" t="s">
        <v>469</v>
      </c>
      <c r="G305" s="192" t="s">
        <v>204</v>
      </c>
      <c r="H305" s="193">
        <v>3105</v>
      </c>
      <c r="I305" s="194"/>
      <c r="J305" s="193">
        <f>ROUND(I305*H305,2)</f>
        <v>0</v>
      </c>
      <c r="K305" s="195"/>
      <c r="L305" s="38"/>
      <c r="M305" s="196" t="s">
        <v>1</v>
      </c>
      <c r="N305" s="197" t="s">
        <v>40</v>
      </c>
      <c r="O305" s="76"/>
      <c r="P305" s="198">
        <f>O305*H305</f>
        <v>0</v>
      </c>
      <c r="Q305" s="198">
        <v>0.00036000000000000002</v>
      </c>
      <c r="R305" s="198">
        <f>Q305*H305</f>
        <v>1.1178000000000001</v>
      </c>
      <c r="S305" s="198">
        <v>0</v>
      </c>
      <c r="T305" s="19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0" t="s">
        <v>141</v>
      </c>
      <c r="AT305" s="200" t="s">
        <v>137</v>
      </c>
      <c r="AU305" s="200" t="s">
        <v>85</v>
      </c>
      <c r="AY305" s="18" t="s">
        <v>135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8" t="s">
        <v>83</v>
      </c>
      <c r="BK305" s="201">
        <f>ROUND(I305*H305,2)</f>
        <v>0</v>
      </c>
      <c r="BL305" s="18" t="s">
        <v>141</v>
      </c>
      <c r="BM305" s="200" t="s">
        <v>470</v>
      </c>
    </row>
    <row r="306" s="13" customFormat="1">
      <c r="A306" s="13"/>
      <c r="B306" s="202"/>
      <c r="C306" s="13"/>
      <c r="D306" s="203" t="s">
        <v>143</v>
      </c>
      <c r="E306" s="204" t="s">
        <v>1</v>
      </c>
      <c r="F306" s="205" t="s">
        <v>276</v>
      </c>
      <c r="G306" s="13"/>
      <c r="H306" s="204" t="s">
        <v>1</v>
      </c>
      <c r="I306" s="206"/>
      <c r="J306" s="13"/>
      <c r="K306" s="13"/>
      <c r="L306" s="202"/>
      <c r="M306" s="207"/>
      <c r="N306" s="208"/>
      <c r="O306" s="208"/>
      <c r="P306" s="208"/>
      <c r="Q306" s="208"/>
      <c r="R306" s="208"/>
      <c r="S306" s="208"/>
      <c r="T306" s="20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4" t="s">
        <v>143</v>
      </c>
      <c r="AU306" s="204" t="s">
        <v>85</v>
      </c>
      <c r="AV306" s="13" t="s">
        <v>83</v>
      </c>
      <c r="AW306" s="13" t="s">
        <v>31</v>
      </c>
      <c r="AX306" s="13" t="s">
        <v>75</v>
      </c>
      <c r="AY306" s="204" t="s">
        <v>135</v>
      </c>
    </row>
    <row r="307" s="14" customFormat="1">
      <c r="A307" s="14"/>
      <c r="B307" s="210"/>
      <c r="C307" s="14"/>
      <c r="D307" s="203" t="s">
        <v>143</v>
      </c>
      <c r="E307" s="211" t="s">
        <v>1</v>
      </c>
      <c r="F307" s="212" t="s">
        <v>277</v>
      </c>
      <c r="G307" s="14"/>
      <c r="H307" s="213">
        <v>1795</v>
      </c>
      <c r="I307" s="214"/>
      <c r="J307" s="14"/>
      <c r="K307" s="14"/>
      <c r="L307" s="210"/>
      <c r="M307" s="215"/>
      <c r="N307" s="216"/>
      <c r="O307" s="216"/>
      <c r="P307" s="216"/>
      <c r="Q307" s="216"/>
      <c r="R307" s="216"/>
      <c r="S307" s="216"/>
      <c r="T307" s="21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1" t="s">
        <v>143</v>
      </c>
      <c r="AU307" s="211" t="s">
        <v>85</v>
      </c>
      <c r="AV307" s="14" t="s">
        <v>85</v>
      </c>
      <c r="AW307" s="14" t="s">
        <v>31</v>
      </c>
      <c r="AX307" s="14" t="s">
        <v>75</v>
      </c>
      <c r="AY307" s="211" t="s">
        <v>135</v>
      </c>
    </row>
    <row r="308" s="13" customFormat="1">
      <c r="A308" s="13"/>
      <c r="B308" s="202"/>
      <c r="C308" s="13"/>
      <c r="D308" s="203" t="s">
        <v>143</v>
      </c>
      <c r="E308" s="204" t="s">
        <v>1</v>
      </c>
      <c r="F308" s="205" t="s">
        <v>303</v>
      </c>
      <c r="G308" s="13"/>
      <c r="H308" s="204" t="s">
        <v>1</v>
      </c>
      <c r="I308" s="206"/>
      <c r="J308" s="13"/>
      <c r="K308" s="13"/>
      <c r="L308" s="202"/>
      <c r="M308" s="207"/>
      <c r="N308" s="208"/>
      <c r="O308" s="208"/>
      <c r="P308" s="208"/>
      <c r="Q308" s="208"/>
      <c r="R308" s="208"/>
      <c r="S308" s="208"/>
      <c r="T308" s="20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4" t="s">
        <v>143</v>
      </c>
      <c r="AU308" s="204" t="s">
        <v>85</v>
      </c>
      <c r="AV308" s="13" t="s">
        <v>83</v>
      </c>
      <c r="AW308" s="13" t="s">
        <v>31</v>
      </c>
      <c r="AX308" s="13" t="s">
        <v>75</v>
      </c>
      <c r="AY308" s="204" t="s">
        <v>135</v>
      </c>
    </row>
    <row r="309" s="14" customFormat="1">
      <c r="A309" s="14"/>
      <c r="B309" s="210"/>
      <c r="C309" s="14"/>
      <c r="D309" s="203" t="s">
        <v>143</v>
      </c>
      <c r="E309" s="211" t="s">
        <v>1</v>
      </c>
      <c r="F309" s="212" t="s">
        <v>304</v>
      </c>
      <c r="G309" s="14"/>
      <c r="H309" s="213">
        <v>190</v>
      </c>
      <c r="I309" s="214"/>
      <c r="J309" s="14"/>
      <c r="K309" s="14"/>
      <c r="L309" s="210"/>
      <c r="M309" s="215"/>
      <c r="N309" s="216"/>
      <c r="O309" s="216"/>
      <c r="P309" s="216"/>
      <c r="Q309" s="216"/>
      <c r="R309" s="216"/>
      <c r="S309" s="216"/>
      <c r="T309" s="21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11" t="s">
        <v>143</v>
      </c>
      <c r="AU309" s="211" t="s">
        <v>85</v>
      </c>
      <c r="AV309" s="14" t="s">
        <v>85</v>
      </c>
      <c r="AW309" s="14" t="s">
        <v>31</v>
      </c>
      <c r="AX309" s="14" t="s">
        <v>75</v>
      </c>
      <c r="AY309" s="211" t="s">
        <v>135</v>
      </c>
    </row>
    <row r="310" s="13" customFormat="1">
      <c r="A310" s="13"/>
      <c r="B310" s="202"/>
      <c r="C310" s="13"/>
      <c r="D310" s="203" t="s">
        <v>143</v>
      </c>
      <c r="E310" s="204" t="s">
        <v>1</v>
      </c>
      <c r="F310" s="205" t="s">
        <v>331</v>
      </c>
      <c r="G310" s="13"/>
      <c r="H310" s="204" t="s">
        <v>1</v>
      </c>
      <c r="I310" s="206"/>
      <c r="J310" s="13"/>
      <c r="K310" s="13"/>
      <c r="L310" s="202"/>
      <c r="M310" s="207"/>
      <c r="N310" s="208"/>
      <c r="O310" s="208"/>
      <c r="P310" s="208"/>
      <c r="Q310" s="208"/>
      <c r="R310" s="208"/>
      <c r="S310" s="208"/>
      <c r="T310" s="20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4" t="s">
        <v>143</v>
      </c>
      <c r="AU310" s="204" t="s">
        <v>85</v>
      </c>
      <c r="AV310" s="13" t="s">
        <v>83</v>
      </c>
      <c r="AW310" s="13" t="s">
        <v>31</v>
      </c>
      <c r="AX310" s="13" t="s">
        <v>75</v>
      </c>
      <c r="AY310" s="204" t="s">
        <v>135</v>
      </c>
    </row>
    <row r="311" s="14" customFormat="1">
      <c r="A311" s="14"/>
      <c r="B311" s="210"/>
      <c r="C311" s="14"/>
      <c r="D311" s="203" t="s">
        <v>143</v>
      </c>
      <c r="E311" s="211" t="s">
        <v>1</v>
      </c>
      <c r="F311" s="212" t="s">
        <v>332</v>
      </c>
      <c r="G311" s="14"/>
      <c r="H311" s="213">
        <v>1120</v>
      </c>
      <c r="I311" s="214"/>
      <c r="J311" s="14"/>
      <c r="K311" s="14"/>
      <c r="L311" s="210"/>
      <c r="M311" s="215"/>
      <c r="N311" s="216"/>
      <c r="O311" s="216"/>
      <c r="P311" s="216"/>
      <c r="Q311" s="216"/>
      <c r="R311" s="216"/>
      <c r="S311" s="216"/>
      <c r="T311" s="21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1" t="s">
        <v>143</v>
      </c>
      <c r="AU311" s="211" t="s">
        <v>85</v>
      </c>
      <c r="AV311" s="14" t="s">
        <v>85</v>
      </c>
      <c r="AW311" s="14" t="s">
        <v>31</v>
      </c>
      <c r="AX311" s="14" t="s">
        <v>75</v>
      </c>
      <c r="AY311" s="211" t="s">
        <v>135</v>
      </c>
    </row>
    <row r="312" s="15" customFormat="1">
      <c r="A312" s="15"/>
      <c r="B312" s="218"/>
      <c r="C312" s="15"/>
      <c r="D312" s="203" t="s">
        <v>143</v>
      </c>
      <c r="E312" s="219" t="s">
        <v>1</v>
      </c>
      <c r="F312" s="220" t="s">
        <v>149</v>
      </c>
      <c r="G312" s="15"/>
      <c r="H312" s="221">
        <v>3105</v>
      </c>
      <c r="I312" s="222"/>
      <c r="J312" s="15"/>
      <c r="K312" s="15"/>
      <c r="L312" s="218"/>
      <c r="M312" s="223"/>
      <c r="N312" s="224"/>
      <c r="O312" s="224"/>
      <c r="P312" s="224"/>
      <c r="Q312" s="224"/>
      <c r="R312" s="224"/>
      <c r="S312" s="224"/>
      <c r="T312" s="22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19" t="s">
        <v>143</v>
      </c>
      <c r="AU312" s="219" t="s">
        <v>85</v>
      </c>
      <c r="AV312" s="15" t="s">
        <v>141</v>
      </c>
      <c r="AW312" s="15" t="s">
        <v>31</v>
      </c>
      <c r="AX312" s="15" t="s">
        <v>83</v>
      </c>
      <c r="AY312" s="219" t="s">
        <v>135</v>
      </c>
    </row>
    <row r="313" s="2" customFormat="1" ht="16.5" customHeight="1">
      <c r="A313" s="37"/>
      <c r="B313" s="188"/>
      <c r="C313" s="189" t="s">
        <v>471</v>
      </c>
      <c r="D313" s="189" t="s">
        <v>137</v>
      </c>
      <c r="E313" s="190" t="s">
        <v>472</v>
      </c>
      <c r="F313" s="191" t="s">
        <v>473</v>
      </c>
      <c r="G313" s="192" t="s">
        <v>262</v>
      </c>
      <c r="H313" s="193">
        <v>360</v>
      </c>
      <c r="I313" s="194"/>
      <c r="J313" s="193">
        <f>ROUND(I313*H313,2)</f>
        <v>0</v>
      </c>
      <c r="K313" s="195"/>
      <c r="L313" s="38"/>
      <c r="M313" s="196" t="s">
        <v>1</v>
      </c>
      <c r="N313" s="197" t="s">
        <v>40</v>
      </c>
      <c r="O313" s="76"/>
      <c r="P313" s="198">
        <f>O313*H313</f>
        <v>0</v>
      </c>
      <c r="Q313" s="198">
        <v>0</v>
      </c>
      <c r="R313" s="198">
        <f>Q313*H313</f>
        <v>0</v>
      </c>
      <c r="S313" s="198">
        <v>0</v>
      </c>
      <c r="T313" s="19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00" t="s">
        <v>141</v>
      </c>
      <c r="AT313" s="200" t="s">
        <v>137</v>
      </c>
      <c r="AU313" s="200" t="s">
        <v>85</v>
      </c>
      <c r="AY313" s="18" t="s">
        <v>135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8" t="s">
        <v>83</v>
      </c>
      <c r="BK313" s="201">
        <f>ROUND(I313*H313,2)</f>
        <v>0</v>
      </c>
      <c r="BL313" s="18" t="s">
        <v>141</v>
      </c>
      <c r="BM313" s="200" t="s">
        <v>474</v>
      </c>
    </row>
    <row r="314" s="2" customFormat="1" ht="21.75" customHeight="1">
      <c r="A314" s="37"/>
      <c r="B314" s="188"/>
      <c r="C314" s="189" t="s">
        <v>475</v>
      </c>
      <c r="D314" s="189" t="s">
        <v>137</v>
      </c>
      <c r="E314" s="190" t="s">
        <v>476</v>
      </c>
      <c r="F314" s="191" t="s">
        <v>477</v>
      </c>
      <c r="G314" s="192" t="s">
        <v>262</v>
      </c>
      <c r="H314" s="193">
        <v>360</v>
      </c>
      <c r="I314" s="194"/>
      <c r="J314" s="193">
        <f>ROUND(I314*H314,2)</f>
        <v>0</v>
      </c>
      <c r="K314" s="195"/>
      <c r="L314" s="38"/>
      <c r="M314" s="196" t="s">
        <v>1</v>
      </c>
      <c r="N314" s="197" t="s">
        <v>40</v>
      </c>
      <c r="O314" s="76"/>
      <c r="P314" s="198">
        <f>O314*H314</f>
        <v>0</v>
      </c>
      <c r="Q314" s="198">
        <v>0.00059999999999999995</v>
      </c>
      <c r="R314" s="198">
        <f>Q314*H314</f>
        <v>0.21599999999999997</v>
      </c>
      <c r="S314" s="198">
        <v>0</v>
      </c>
      <c r="T314" s="19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0" t="s">
        <v>141</v>
      </c>
      <c r="AT314" s="200" t="s">
        <v>137</v>
      </c>
      <c r="AU314" s="200" t="s">
        <v>85</v>
      </c>
      <c r="AY314" s="18" t="s">
        <v>135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8" t="s">
        <v>83</v>
      </c>
      <c r="BK314" s="201">
        <f>ROUND(I314*H314,2)</f>
        <v>0</v>
      </c>
      <c r="BL314" s="18" t="s">
        <v>141</v>
      </c>
      <c r="BM314" s="200" t="s">
        <v>478</v>
      </c>
    </row>
    <row r="315" s="12" customFormat="1" ht="22.8" customHeight="1">
      <c r="A315" s="12"/>
      <c r="B315" s="175"/>
      <c r="C315" s="12"/>
      <c r="D315" s="176" t="s">
        <v>74</v>
      </c>
      <c r="E315" s="186" t="s">
        <v>479</v>
      </c>
      <c r="F315" s="186" t="s">
        <v>480</v>
      </c>
      <c r="G315" s="12"/>
      <c r="H315" s="12"/>
      <c r="I315" s="178"/>
      <c r="J315" s="187">
        <f>BK315</f>
        <v>0</v>
      </c>
      <c r="K315" s="12"/>
      <c r="L315" s="175"/>
      <c r="M315" s="180"/>
      <c r="N315" s="181"/>
      <c r="O315" s="181"/>
      <c r="P315" s="182">
        <f>SUM(P316:P318)</f>
        <v>0</v>
      </c>
      <c r="Q315" s="181"/>
      <c r="R315" s="182">
        <f>SUM(R316:R318)</f>
        <v>0</v>
      </c>
      <c r="S315" s="181"/>
      <c r="T315" s="183">
        <f>SUM(T316:T318)</f>
        <v>220.00000000000003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76" t="s">
        <v>83</v>
      </c>
      <c r="AT315" s="184" t="s">
        <v>74</v>
      </c>
      <c r="AU315" s="184" t="s">
        <v>83</v>
      </c>
      <c r="AY315" s="176" t="s">
        <v>135</v>
      </c>
      <c r="BK315" s="185">
        <f>SUM(BK316:BK318)</f>
        <v>0</v>
      </c>
    </row>
    <row r="316" s="2" customFormat="1" ht="21.75" customHeight="1">
      <c r="A316" s="37"/>
      <c r="B316" s="188"/>
      <c r="C316" s="189" t="s">
        <v>481</v>
      </c>
      <c r="D316" s="189" t="s">
        <v>137</v>
      </c>
      <c r="E316" s="190" t="s">
        <v>482</v>
      </c>
      <c r="F316" s="191" t="s">
        <v>483</v>
      </c>
      <c r="G316" s="192" t="s">
        <v>140</v>
      </c>
      <c r="H316" s="193">
        <v>100</v>
      </c>
      <c r="I316" s="194"/>
      <c r="J316" s="193">
        <f>ROUND(I316*H316,2)</f>
        <v>0</v>
      </c>
      <c r="K316" s="195"/>
      <c r="L316" s="38"/>
      <c r="M316" s="196" t="s">
        <v>1</v>
      </c>
      <c r="N316" s="197" t="s">
        <v>40</v>
      </c>
      <c r="O316" s="76"/>
      <c r="P316" s="198">
        <f>O316*H316</f>
        <v>0</v>
      </c>
      <c r="Q316" s="198">
        <v>0</v>
      </c>
      <c r="R316" s="198">
        <f>Q316*H316</f>
        <v>0</v>
      </c>
      <c r="S316" s="198">
        <v>2.2000000000000002</v>
      </c>
      <c r="T316" s="199">
        <f>S316*H316</f>
        <v>220.00000000000003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00" t="s">
        <v>141</v>
      </c>
      <c r="AT316" s="200" t="s">
        <v>137</v>
      </c>
      <c r="AU316" s="200" t="s">
        <v>85</v>
      </c>
      <c r="AY316" s="18" t="s">
        <v>135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8" t="s">
        <v>83</v>
      </c>
      <c r="BK316" s="201">
        <f>ROUND(I316*H316,2)</f>
        <v>0</v>
      </c>
      <c r="BL316" s="18" t="s">
        <v>141</v>
      </c>
      <c r="BM316" s="200" t="s">
        <v>484</v>
      </c>
    </row>
    <row r="317" s="13" customFormat="1">
      <c r="A317" s="13"/>
      <c r="B317" s="202"/>
      <c r="C317" s="13"/>
      <c r="D317" s="203" t="s">
        <v>143</v>
      </c>
      <c r="E317" s="204" t="s">
        <v>1</v>
      </c>
      <c r="F317" s="205" t="s">
        <v>485</v>
      </c>
      <c r="G317" s="13"/>
      <c r="H317" s="204" t="s">
        <v>1</v>
      </c>
      <c r="I317" s="206"/>
      <c r="J317" s="13"/>
      <c r="K317" s="13"/>
      <c r="L317" s="202"/>
      <c r="M317" s="207"/>
      <c r="N317" s="208"/>
      <c r="O317" s="208"/>
      <c r="P317" s="208"/>
      <c r="Q317" s="208"/>
      <c r="R317" s="208"/>
      <c r="S317" s="208"/>
      <c r="T317" s="20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4" t="s">
        <v>143</v>
      </c>
      <c r="AU317" s="204" t="s">
        <v>85</v>
      </c>
      <c r="AV317" s="13" t="s">
        <v>83</v>
      </c>
      <c r="AW317" s="13" t="s">
        <v>31</v>
      </c>
      <c r="AX317" s="13" t="s">
        <v>75</v>
      </c>
      <c r="AY317" s="204" t="s">
        <v>135</v>
      </c>
    </row>
    <row r="318" s="14" customFormat="1">
      <c r="A318" s="14"/>
      <c r="B318" s="210"/>
      <c r="C318" s="14"/>
      <c r="D318" s="203" t="s">
        <v>143</v>
      </c>
      <c r="E318" s="211" t="s">
        <v>1</v>
      </c>
      <c r="F318" s="212" t="s">
        <v>486</v>
      </c>
      <c r="G318" s="14"/>
      <c r="H318" s="213">
        <v>100</v>
      </c>
      <c r="I318" s="214"/>
      <c r="J318" s="14"/>
      <c r="K318" s="14"/>
      <c r="L318" s="210"/>
      <c r="M318" s="215"/>
      <c r="N318" s="216"/>
      <c r="O318" s="216"/>
      <c r="P318" s="216"/>
      <c r="Q318" s="216"/>
      <c r="R318" s="216"/>
      <c r="S318" s="216"/>
      <c r="T318" s="21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1" t="s">
        <v>143</v>
      </c>
      <c r="AU318" s="211" t="s">
        <v>85</v>
      </c>
      <c r="AV318" s="14" t="s">
        <v>85</v>
      </c>
      <c r="AW318" s="14" t="s">
        <v>31</v>
      </c>
      <c r="AX318" s="14" t="s">
        <v>83</v>
      </c>
      <c r="AY318" s="211" t="s">
        <v>135</v>
      </c>
    </row>
    <row r="319" s="12" customFormat="1" ht="22.8" customHeight="1">
      <c r="A319" s="12"/>
      <c r="B319" s="175"/>
      <c r="C319" s="12"/>
      <c r="D319" s="176" t="s">
        <v>74</v>
      </c>
      <c r="E319" s="186" t="s">
        <v>487</v>
      </c>
      <c r="F319" s="186" t="s">
        <v>488</v>
      </c>
      <c r="G319" s="12"/>
      <c r="H319" s="12"/>
      <c r="I319" s="178"/>
      <c r="J319" s="187">
        <f>BK319</f>
        <v>0</v>
      </c>
      <c r="K319" s="12"/>
      <c r="L319" s="175"/>
      <c r="M319" s="180"/>
      <c r="N319" s="181"/>
      <c r="O319" s="181"/>
      <c r="P319" s="182">
        <f>SUM(P320:P328)</f>
        <v>0</v>
      </c>
      <c r="Q319" s="181"/>
      <c r="R319" s="182">
        <f>SUM(R320:R328)</f>
        <v>0</v>
      </c>
      <c r="S319" s="181"/>
      <c r="T319" s="183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76" t="s">
        <v>83</v>
      </c>
      <c r="AT319" s="184" t="s">
        <v>74</v>
      </c>
      <c r="AU319" s="184" t="s">
        <v>83</v>
      </c>
      <c r="AY319" s="176" t="s">
        <v>135</v>
      </c>
      <c r="BK319" s="185">
        <f>SUM(BK320:BK328)</f>
        <v>0</v>
      </c>
    </row>
    <row r="320" s="2" customFormat="1" ht="21.75" customHeight="1">
      <c r="A320" s="37"/>
      <c r="B320" s="188"/>
      <c r="C320" s="189" t="s">
        <v>489</v>
      </c>
      <c r="D320" s="189" t="s">
        <v>137</v>
      </c>
      <c r="E320" s="190" t="s">
        <v>490</v>
      </c>
      <c r="F320" s="191" t="s">
        <v>491</v>
      </c>
      <c r="G320" s="192" t="s">
        <v>198</v>
      </c>
      <c r="H320" s="193">
        <v>220</v>
      </c>
      <c r="I320" s="194"/>
      <c r="J320" s="193">
        <f>ROUND(I320*H320,2)</f>
        <v>0</v>
      </c>
      <c r="K320" s="195"/>
      <c r="L320" s="38"/>
      <c r="M320" s="196" t="s">
        <v>1</v>
      </c>
      <c r="N320" s="197" t="s">
        <v>40</v>
      </c>
      <c r="O320" s="76"/>
      <c r="P320" s="198">
        <f>O320*H320</f>
        <v>0</v>
      </c>
      <c r="Q320" s="198">
        <v>0</v>
      </c>
      <c r="R320" s="198">
        <f>Q320*H320</f>
        <v>0</v>
      </c>
      <c r="S320" s="198">
        <v>0</v>
      </c>
      <c r="T320" s="19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0" t="s">
        <v>141</v>
      </c>
      <c r="AT320" s="200" t="s">
        <v>137</v>
      </c>
      <c r="AU320" s="200" t="s">
        <v>85</v>
      </c>
      <c r="AY320" s="18" t="s">
        <v>135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18" t="s">
        <v>83</v>
      </c>
      <c r="BK320" s="201">
        <f>ROUND(I320*H320,2)</f>
        <v>0</v>
      </c>
      <c r="BL320" s="18" t="s">
        <v>141</v>
      </c>
      <c r="BM320" s="200" t="s">
        <v>492</v>
      </c>
    </row>
    <row r="321" s="13" customFormat="1">
      <c r="A321" s="13"/>
      <c r="B321" s="202"/>
      <c r="C321" s="13"/>
      <c r="D321" s="203" t="s">
        <v>143</v>
      </c>
      <c r="E321" s="204" t="s">
        <v>1</v>
      </c>
      <c r="F321" s="205" t="s">
        <v>493</v>
      </c>
      <c r="G321" s="13"/>
      <c r="H321" s="204" t="s">
        <v>1</v>
      </c>
      <c r="I321" s="206"/>
      <c r="J321" s="13"/>
      <c r="K321" s="13"/>
      <c r="L321" s="202"/>
      <c r="M321" s="207"/>
      <c r="N321" s="208"/>
      <c r="O321" s="208"/>
      <c r="P321" s="208"/>
      <c r="Q321" s="208"/>
      <c r="R321" s="208"/>
      <c r="S321" s="208"/>
      <c r="T321" s="20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4" t="s">
        <v>143</v>
      </c>
      <c r="AU321" s="204" t="s">
        <v>85</v>
      </c>
      <c r="AV321" s="13" t="s">
        <v>83</v>
      </c>
      <c r="AW321" s="13" t="s">
        <v>31</v>
      </c>
      <c r="AX321" s="13" t="s">
        <v>75</v>
      </c>
      <c r="AY321" s="204" t="s">
        <v>135</v>
      </c>
    </row>
    <row r="322" s="14" customFormat="1">
      <c r="A322" s="14"/>
      <c r="B322" s="210"/>
      <c r="C322" s="14"/>
      <c r="D322" s="203" t="s">
        <v>143</v>
      </c>
      <c r="E322" s="211" t="s">
        <v>1</v>
      </c>
      <c r="F322" s="212" t="s">
        <v>494</v>
      </c>
      <c r="G322" s="14"/>
      <c r="H322" s="213">
        <v>220</v>
      </c>
      <c r="I322" s="214"/>
      <c r="J322" s="14"/>
      <c r="K322" s="14"/>
      <c r="L322" s="210"/>
      <c r="M322" s="215"/>
      <c r="N322" s="216"/>
      <c r="O322" s="216"/>
      <c r="P322" s="216"/>
      <c r="Q322" s="216"/>
      <c r="R322" s="216"/>
      <c r="S322" s="216"/>
      <c r="T322" s="21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11" t="s">
        <v>143</v>
      </c>
      <c r="AU322" s="211" t="s">
        <v>85</v>
      </c>
      <c r="AV322" s="14" t="s">
        <v>85</v>
      </c>
      <c r="AW322" s="14" t="s">
        <v>31</v>
      </c>
      <c r="AX322" s="14" t="s">
        <v>83</v>
      </c>
      <c r="AY322" s="211" t="s">
        <v>135</v>
      </c>
    </row>
    <row r="323" s="2" customFormat="1" ht="21.75" customHeight="1">
      <c r="A323" s="37"/>
      <c r="B323" s="188"/>
      <c r="C323" s="189" t="s">
        <v>495</v>
      </c>
      <c r="D323" s="189" t="s">
        <v>137</v>
      </c>
      <c r="E323" s="190" t="s">
        <v>496</v>
      </c>
      <c r="F323" s="191" t="s">
        <v>497</v>
      </c>
      <c r="G323" s="192" t="s">
        <v>198</v>
      </c>
      <c r="H323" s="193">
        <v>1980</v>
      </c>
      <c r="I323" s="194"/>
      <c r="J323" s="193">
        <f>ROUND(I323*H323,2)</f>
        <v>0</v>
      </c>
      <c r="K323" s="195"/>
      <c r="L323" s="38"/>
      <c r="M323" s="196" t="s">
        <v>1</v>
      </c>
      <c r="N323" s="197" t="s">
        <v>40</v>
      </c>
      <c r="O323" s="76"/>
      <c r="P323" s="198">
        <f>O323*H323</f>
        <v>0</v>
      </c>
      <c r="Q323" s="198">
        <v>0</v>
      </c>
      <c r="R323" s="198">
        <f>Q323*H323</f>
        <v>0</v>
      </c>
      <c r="S323" s="198">
        <v>0</v>
      </c>
      <c r="T323" s="19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0" t="s">
        <v>141</v>
      </c>
      <c r="AT323" s="200" t="s">
        <v>137</v>
      </c>
      <c r="AU323" s="200" t="s">
        <v>85</v>
      </c>
      <c r="AY323" s="18" t="s">
        <v>135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8" t="s">
        <v>83</v>
      </c>
      <c r="BK323" s="201">
        <f>ROUND(I323*H323,2)</f>
        <v>0</v>
      </c>
      <c r="BL323" s="18" t="s">
        <v>141</v>
      </c>
      <c r="BM323" s="200" t="s">
        <v>498</v>
      </c>
    </row>
    <row r="324" s="13" customFormat="1">
      <c r="A324" s="13"/>
      <c r="B324" s="202"/>
      <c r="C324" s="13"/>
      <c r="D324" s="203" t="s">
        <v>143</v>
      </c>
      <c r="E324" s="204" t="s">
        <v>1</v>
      </c>
      <c r="F324" s="205" t="s">
        <v>493</v>
      </c>
      <c r="G324" s="13"/>
      <c r="H324" s="204" t="s">
        <v>1</v>
      </c>
      <c r="I324" s="206"/>
      <c r="J324" s="13"/>
      <c r="K324" s="13"/>
      <c r="L324" s="202"/>
      <c r="M324" s="207"/>
      <c r="N324" s="208"/>
      <c r="O324" s="208"/>
      <c r="P324" s="208"/>
      <c r="Q324" s="208"/>
      <c r="R324" s="208"/>
      <c r="S324" s="208"/>
      <c r="T324" s="20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4" t="s">
        <v>143</v>
      </c>
      <c r="AU324" s="204" t="s">
        <v>85</v>
      </c>
      <c r="AV324" s="13" t="s">
        <v>83</v>
      </c>
      <c r="AW324" s="13" t="s">
        <v>31</v>
      </c>
      <c r="AX324" s="13" t="s">
        <v>75</v>
      </c>
      <c r="AY324" s="204" t="s">
        <v>135</v>
      </c>
    </row>
    <row r="325" s="13" customFormat="1">
      <c r="A325" s="13"/>
      <c r="B325" s="202"/>
      <c r="C325" s="13"/>
      <c r="D325" s="203" t="s">
        <v>143</v>
      </c>
      <c r="E325" s="204" t="s">
        <v>1</v>
      </c>
      <c r="F325" s="205" t="s">
        <v>253</v>
      </c>
      <c r="G325" s="13"/>
      <c r="H325" s="204" t="s">
        <v>1</v>
      </c>
      <c r="I325" s="206"/>
      <c r="J325" s="13"/>
      <c r="K325" s="13"/>
      <c r="L325" s="202"/>
      <c r="M325" s="207"/>
      <c r="N325" s="208"/>
      <c r="O325" s="208"/>
      <c r="P325" s="208"/>
      <c r="Q325" s="208"/>
      <c r="R325" s="208"/>
      <c r="S325" s="208"/>
      <c r="T325" s="20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4" t="s">
        <v>143</v>
      </c>
      <c r="AU325" s="204" t="s">
        <v>85</v>
      </c>
      <c r="AV325" s="13" t="s">
        <v>83</v>
      </c>
      <c r="AW325" s="13" t="s">
        <v>31</v>
      </c>
      <c r="AX325" s="13" t="s">
        <v>75</v>
      </c>
      <c r="AY325" s="204" t="s">
        <v>135</v>
      </c>
    </row>
    <row r="326" s="14" customFormat="1">
      <c r="A326" s="14"/>
      <c r="B326" s="210"/>
      <c r="C326" s="14"/>
      <c r="D326" s="203" t="s">
        <v>143</v>
      </c>
      <c r="E326" s="211" t="s">
        <v>1</v>
      </c>
      <c r="F326" s="212" t="s">
        <v>499</v>
      </c>
      <c r="G326" s="14"/>
      <c r="H326" s="213">
        <v>1980</v>
      </c>
      <c r="I326" s="214"/>
      <c r="J326" s="14"/>
      <c r="K326" s="14"/>
      <c r="L326" s="210"/>
      <c r="M326" s="215"/>
      <c r="N326" s="216"/>
      <c r="O326" s="216"/>
      <c r="P326" s="216"/>
      <c r="Q326" s="216"/>
      <c r="R326" s="216"/>
      <c r="S326" s="216"/>
      <c r="T326" s="21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1" t="s">
        <v>143</v>
      </c>
      <c r="AU326" s="211" t="s">
        <v>85</v>
      </c>
      <c r="AV326" s="14" t="s">
        <v>85</v>
      </c>
      <c r="AW326" s="14" t="s">
        <v>31</v>
      </c>
      <c r="AX326" s="14" t="s">
        <v>83</v>
      </c>
      <c r="AY326" s="211" t="s">
        <v>135</v>
      </c>
    </row>
    <row r="327" s="2" customFormat="1" ht="21.75" customHeight="1">
      <c r="A327" s="37"/>
      <c r="B327" s="188"/>
      <c r="C327" s="189" t="s">
        <v>500</v>
      </c>
      <c r="D327" s="189" t="s">
        <v>137</v>
      </c>
      <c r="E327" s="190" t="s">
        <v>501</v>
      </c>
      <c r="F327" s="191" t="s">
        <v>502</v>
      </c>
      <c r="G327" s="192" t="s">
        <v>198</v>
      </c>
      <c r="H327" s="193">
        <v>220</v>
      </c>
      <c r="I327" s="194"/>
      <c r="J327" s="193">
        <f>ROUND(I327*H327,2)</f>
        <v>0</v>
      </c>
      <c r="K327" s="195"/>
      <c r="L327" s="38"/>
      <c r="M327" s="196" t="s">
        <v>1</v>
      </c>
      <c r="N327" s="197" t="s">
        <v>40</v>
      </c>
      <c r="O327" s="76"/>
      <c r="P327" s="198">
        <f>O327*H327</f>
        <v>0</v>
      </c>
      <c r="Q327" s="198">
        <v>0</v>
      </c>
      <c r="R327" s="198">
        <f>Q327*H327</f>
        <v>0</v>
      </c>
      <c r="S327" s="198">
        <v>0</v>
      </c>
      <c r="T327" s="19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00" t="s">
        <v>141</v>
      </c>
      <c r="AT327" s="200" t="s">
        <v>137</v>
      </c>
      <c r="AU327" s="200" t="s">
        <v>85</v>
      </c>
      <c r="AY327" s="18" t="s">
        <v>135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8" t="s">
        <v>83</v>
      </c>
      <c r="BK327" s="201">
        <f>ROUND(I327*H327,2)</f>
        <v>0</v>
      </c>
      <c r="BL327" s="18" t="s">
        <v>141</v>
      </c>
      <c r="BM327" s="200" t="s">
        <v>503</v>
      </c>
    </row>
    <row r="328" s="2" customFormat="1" ht="21.75" customHeight="1">
      <c r="A328" s="37"/>
      <c r="B328" s="188"/>
      <c r="C328" s="189" t="s">
        <v>504</v>
      </c>
      <c r="D328" s="189" t="s">
        <v>137</v>
      </c>
      <c r="E328" s="190" t="s">
        <v>505</v>
      </c>
      <c r="F328" s="191" t="s">
        <v>506</v>
      </c>
      <c r="G328" s="192" t="s">
        <v>198</v>
      </c>
      <c r="H328" s="193">
        <v>1163.6500000000001</v>
      </c>
      <c r="I328" s="194"/>
      <c r="J328" s="193">
        <f>ROUND(I328*H328,2)</f>
        <v>0</v>
      </c>
      <c r="K328" s="195"/>
      <c r="L328" s="38"/>
      <c r="M328" s="236" t="s">
        <v>1</v>
      </c>
      <c r="N328" s="237" t="s">
        <v>40</v>
      </c>
      <c r="O328" s="238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00" t="s">
        <v>141</v>
      </c>
      <c r="AT328" s="200" t="s">
        <v>137</v>
      </c>
      <c r="AU328" s="200" t="s">
        <v>85</v>
      </c>
      <c r="AY328" s="18" t="s">
        <v>135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18" t="s">
        <v>83</v>
      </c>
      <c r="BK328" s="201">
        <f>ROUND(I328*H328,2)</f>
        <v>0</v>
      </c>
      <c r="BL328" s="18" t="s">
        <v>141</v>
      </c>
      <c r="BM328" s="200" t="s">
        <v>507</v>
      </c>
    </row>
    <row r="329" s="2" customFormat="1" ht="6.96" customHeight="1">
      <c r="A329" s="37"/>
      <c r="B329" s="59"/>
      <c r="C329" s="60"/>
      <c r="D329" s="60"/>
      <c r="E329" s="60"/>
      <c r="F329" s="60"/>
      <c r="G329" s="60"/>
      <c r="H329" s="60"/>
      <c r="I329" s="147"/>
      <c r="J329" s="60"/>
      <c r="K329" s="60"/>
      <c r="L329" s="38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</sheetData>
  <autoFilter ref="C129:K32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98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15</v>
      </c>
      <c r="I6" s="119"/>
      <c r="L6" s="21"/>
    </row>
    <row r="7" s="1" customFormat="1" ht="16.5" customHeight="1">
      <c r="B7" s="21"/>
      <c r="E7" s="122" t="str">
        <f>'Rekapitulace stavby'!K6</f>
        <v>Ostrov, Jáchymovská ulice - řešení dopravy v klidu (úsek Hlavní - Tesco)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508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124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124" t="s">
        <v>21</v>
      </c>
      <c r="J12" s="68" t="str">
        <f>'Rekapitulace stavby'!AN8</f>
        <v>11. 2. 2019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124" t="s">
        <v>24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124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4" t="s">
        <v>24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4" t="s">
        <v>24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124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124" t="s">
        <v>24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35</v>
      </c>
      <c r="E30" s="37"/>
      <c r="F30" s="37"/>
      <c r="G30" s="37"/>
      <c r="H30" s="37"/>
      <c r="I30" s="123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131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39</v>
      </c>
      <c r="E33" s="31" t="s">
        <v>40</v>
      </c>
      <c r="F33" s="133">
        <f>ROUND((SUM(BE126:BE297)),  2)</f>
        <v>0</v>
      </c>
      <c r="G33" s="37"/>
      <c r="H33" s="37"/>
      <c r="I33" s="134">
        <v>0.20999999999999999</v>
      </c>
      <c r="J33" s="133">
        <f>ROUND(((SUM(BE126:BE297))*I33),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33">
        <f>ROUND((SUM(BF126:BF297)),  2)</f>
        <v>0</v>
      </c>
      <c r="G34" s="37"/>
      <c r="H34" s="37"/>
      <c r="I34" s="134">
        <v>0.14999999999999999</v>
      </c>
      <c r="J34" s="133">
        <f>ROUND(((SUM(BF126:BF297))*I34),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3">
        <f>ROUND((SUM(BG126:BG297)),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3">
        <f>ROUND((SUM(BH126:BH297)),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3">
        <f>ROUND((SUM(BI126:BI297)),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45</v>
      </c>
      <c r="E39" s="80"/>
      <c r="F39" s="80"/>
      <c r="G39" s="137" t="s">
        <v>46</v>
      </c>
      <c r="H39" s="138" t="s">
        <v>47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43" t="s">
        <v>51</v>
      </c>
      <c r="G61" s="57" t="s">
        <v>50</v>
      </c>
      <c r="H61" s="40"/>
      <c r="I61" s="144"/>
      <c r="J61" s="14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43" t="s">
        <v>51</v>
      </c>
      <c r="G76" s="57" t="s">
        <v>50</v>
      </c>
      <c r="H76" s="40"/>
      <c r="I76" s="144"/>
      <c r="J76" s="14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Ostrov, Jáchymovská ulice - řešení dopravy v klidu (úsek Hlavní - Tesco)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odvodnění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 </v>
      </c>
      <c r="G89" s="37"/>
      <c r="H89" s="37"/>
      <c r="I89" s="124" t="s">
        <v>21</v>
      </c>
      <c r="J89" s="68" t="str">
        <f>IF(J12="","",J12)</f>
        <v>11. 2. 2019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Město Ostrov</v>
      </c>
      <c r="G91" s="37"/>
      <c r="H91" s="37"/>
      <c r="I91" s="124" t="s">
        <v>29</v>
      </c>
      <c r="J91" s="35" t="str">
        <f>E21</f>
        <v>BPO s.r.o.Ostrov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4" t="s">
        <v>32</v>
      </c>
      <c r="J92" s="35" t="str">
        <f>E24</f>
        <v>Neubauerová Soňa, SK-Projekt Ostrov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102</v>
      </c>
      <c r="D94" s="135"/>
      <c r="E94" s="135"/>
      <c r="F94" s="135"/>
      <c r="G94" s="135"/>
      <c r="H94" s="135"/>
      <c r="I94" s="150"/>
      <c r="J94" s="151" t="s">
        <v>103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104</v>
      </c>
      <c r="D96" s="37"/>
      <c r="E96" s="37"/>
      <c r="F96" s="37"/>
      <c r="G96" s="37"/>
      <c r="H96" s="37"/>
      <c r="I96" s="123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53"/>
      <c r="C97" s="9"/>
      <c r="D97" s="154" t="s">
        <v>106</v>
      </c>
      <c r="E97" s="155"/>
      <c r="F97" s="155"/>
      <c r="G97" s="155"/>
      <c r="H97" s="155"/>
      <c r="I97" s="156"/>
      <c r="J97" s="157">
        <f>J127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107</v>
      </c>
      <c r="E98" s="160"/>
      <c r="F98" s="160"/>
      <c r="G98" s="160"/>
      <c r="H98" s="160"/>
      <c r="I98" s="161"/>
      <c r="J98" s="162">
        <f>J128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8"/>
      <c r="C99" s="10"/>
      <c r="D99" s="159" t="s">
        <v>108</v>
      </c>
      <c r="E99" s="160"/>
      <c r="F99" s="160"/>
      <c r="G99" s="160"/>
      <c r="H99" s="160"/>
      <c r="I99" s="161"/>
      <c r="J99" s="162">
        <f>J199</f>
        <v>0</v>
      </c>
      <c r="K99" s="10"/>
      <c r="L99" s="15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8"/>
      <c r="C100" s="10"/>
      <c r="D100" s="159" t="s">
        <v>109</v>
      </c>
      <c r="E100" s="160"/>
      <c r="F100" s="160"/>
      <c r="G100" s="160"/>
      <c r="H100" s="160"/>
      <c r="I100" s="161"/>
      <c r="J100" s="162">
        <f>J219</f>
        <v>0</v>
      </c>
      <c r="K100" s="10"/>
      <c r="L100" s="15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8"/>
      <c r="C101" s="10"/>
      <c r="D101" s="159" t="s">
        <v>509</v>
      </c>
      <c r="E101" s="160"/>
      <c r="F101" s="160"/>
      <c r="G101" s="160"/>
      <c r="H101" s="160"/>
      <c r="I101" s="161"/>
      <c r="J101" s="162">
        <f>J223</f>
        <v>0</v>
      </c>
      <c r="K101" s="10"/>
      <c r="L101" s="15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8"/>
      <c r="C102" s="10"/>
      <c r="D102" s="159" t="s">
        <v>510</v>
      </c>
      <c r="E102" s="160"/>
      <c r="F102" s="160"/>
      <c r="G102" s="160"/>
      <c r="H102" s="160"/>
      <c r="I102" s="161"/>
      <c r="J102" s="162">
        <f>J234</f>
        <v>0</v>
      </c>
      <c r="K102" s="10"/>
      <c r="L102" s="15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8"/>
      <c r="C103" s="10"/>
      <c r="D103" s="159" t="s">
        <v>511</v>
      </c>
      <c r="E103" s="160"/>
      <c r="F103" s="160"/>
      <c r="G103" s="160"/>
      <c r="H103" s="160"/>
      <c r="I103" s="161"/>
      <c r="J103" s="162">
        <f>J251</f>
        <v>0</v>
      </c>
      <c r="K103" s="10"/>
      <c r="L103" s="15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8"/>
      <c r="C104" s="10"/>
      <c r="D104" s="159" t="s">
        <v>116</v>
      </c>
      <c r="E104" s="160"/>
      <c r="F104" s="160"/>
      <c r="G104" s="160"/>
      <c r="H104" s="160"/>
      <c r="I104" s="161"/>
      <c r="J104" s="162">
        <f>J267</f>
        <v>0</v>
      </c>
      <c r="K104" s="10"/>
      <c r="L104" s="15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8"/>
      <c r="C105" s="10"/>
      <c r="D105" s="159" t="s">
        <v>117</v>
      </c>
      <c r="E105" s="160"/>
      <c r="F105" s="160"/>
      <c r="G105" s="160"/>
      <c r="H105" s="160"/>
      <c r="I105" s="161"/>
      <c r="J105" s="162">
        <f>J290</f>
        <v>0</v>
      </c>
      <c r="K105" s="10"/>
      <c r="L105" s="15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8"/>
      <c r="C106" s="10"/>
      <c r="D106" s="159" t="s">
        <v>119</v>
      </c>
      <c r="E106" s="160"/>
      <c r="F106" s="160"/>
      <c r="G106" s="160"/>
      <c r="H106" s="160"/>
      <c r="I106" s="161"/>
      <c r="J106" s="162">
        <f>J295</f>
        <v>0</v>
      </c>
      <c r="K106" s="10"/>
      <c r="L106" s="15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147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148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120</v>
      </c>
      <c r="D113" s="37"/>
      <c r="E113" s="37"/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3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15</v>
      </c>
      <c r="D115" s="37"/>
      <c r="E115" s="37"/>
      <c r="F115" s="37"/>
      <c r="G115" s="37"/>
      <c r="H115" s="37"/>
      <c r="I115" s="123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2" t="str">
        <f>E7</f>
        <v>Ostrov, Jáchymovská ulice - řešení dopravy v klidu (úsek Hlavní - Tesco)</v>
      </c>
      <c r="F116" s="31"/>
      <c r="G116" s="31"/>
      <c r="H116" s="31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99</v>
      </c>
      <c r="D117" s="37"/>
      <c r="E117" s="37"/>
      <c r="F117" s="37"/>
      <c r="G117" s="37"/>
      <c r="H117" s="37"/>
      <c r="I117" s="123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02 - odvodnění</v>
      </c>
      <c r="F118" s="37"/>
      <c r="G118" s="37"/>
      <c r="H118" s="37"/>
      <c r="I118" s="123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123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19</v>
      </c>
      <c r="D120" s="37"/>
      <c r="E120" s="37"/>
      <c r="F120" s="26" t="str">
        <f>F12</f>
        <v xml:space="preserve"> </v>
      </c>
      <c r="G120" s="37"/>
      <c r="H120" s="37"/>
      <c r="I120" s="124" t="s">
        <v>21</v>
      </c>
      <c r="J120" s="68" t="str">
        <f>IF(J12="","",J12)</f>
        <v>11. 2. 2019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123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23</v>
      </c>
      <c r="D122" s="37"/>
      <c r="E122" s="37"/>
      <c r="F122" s="26" t="str">
        <f>E15</f>
        <v>Město Ostrov</v>
      </c>
      <c r="G122" s="37"/>
      <c r="H122" s="37"/>
      <c r="I122" s="124" t="s">
        <v>29</v>
      </c>
      <c r="J122" s="35" t="str">
        <f>E21</f>
        <v>BPO s.r.o.Ostrov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27</v>
      </c>
      <c r="D123" s="37"/>
      <c r="E123" s="37"/>
      <c r="F123" s="26" t="str">
        <f>IF(E18="","",E18)</f>
        <v>Vyplň údaj</v>
      </c>
      <c r="G123" s="37"/>
      <c r="H123" s="37"/>
      <c r="I123" s="124" t="s">
        <v>32</v>
      </c>
      <c r="J123" s="35" t="str">
        <f>E24</f>
        <v>Neubauerová Soňa, SK-Projekt Ostrov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123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63"/>
      <c r="B125" s="164"/>
      <c r="C125" s="165" t="s">
        <v>121</v>
      </c>
      <c r="D125" s="166" t="s">
        <v>60</v>
      </c>
      <c r="E125" s="166" t="s">
        <v>56</v>
      </c>
      <c r="F125" s="166" t="s">
        <v>57</v>
      </c>
      <c r="G125" s="166" t="s">
        <v>122</v>
      </c>
      <c r="H125" s="166" t="s">
        <v>123</v>
      </c>
      <c r="I125" s="167" t="s">
        <v>124</v>
      </c>
      <c r="J125" s="168" t="s">
        <v>103</v>
      </c>
      <c r="K125" s="169" t="s">
        <v>125</v>
      </c>
      <c r="L125" s="170"/>
      <c r="M125" s="85" t="s">
        <v>1</v>
      </c>
      <c r="N125" s="86" t="s">
        <v>39</v>
      </c>
      <c r="O125" s="86" t="s">
        <v>126</v>
      </c>
      <c r="P125" s="86" t="s">
        <v>127</v>
      </c>
      <c r="Q125" s="86" t="s">
        <v>128</v>
      </c>
      <c r="R125" s="86" t="s">
        <v>129</v>
      </c>
      <c r="S125" s="86" t="s">
        <v>130</v>
      </c>
      <c r="T125" s="87" t="s">
        <v>131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="2" customFormat="1" ht="22.8" customHeight="1">
      <c r="A126" s="37"/>
      <c r="B126" s="38"/>
      <c r="C126" s="92" t="s">
        <v>132</v>
      </c>
      <c r="D126" s="37"/>
      <c r="E126" s="37"/>
      <c r="F126" s="37"/>
      <c r="G126" s="37"/>
      <c r="H126" s="37"/>
      <c r="I126" s="123"/>
      <c r="J126" s="171">
        <f>BK126</f>
        <v>0</v>
      </c>
      <c r="K126" s="37"/>
      <c r="L126" s="38"/>
      <c r="M126" s="88"/>
      <c r="N126" s="72"/>
      <c r="O126" s="89"/>
      <c r="P126" s="172">
        <f>P127</f>
        <v>0</v>
      </c>
      <c r="Q126" s="89"/>
      <c r="R126" s="172">
        <f>R127</f>
        <v>73.746467999999993</v>
      </c>
      <c r="S126" s="89"/>
      <c r="T126" s="173">
        <f>T127</f>
        <v>9.8831999999999987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74</v>
      </c>
      <c r="AU126" s="18" t="s">
        <v>105</v>
      </c>
      <c r="BK126" s="174">
        <f>BK127</f>
        <v>0</v>
      </c>
    </row>
    <row r="127" s="12" customFormat="1" ht="25.92" customHeight="1">
      <c r="A127" s="12"/>
      <c r="B127" s="175"/>
      <c r="C127" s="12"/>
      <c r="D127" s="176" t="s">
        <v>74</v>
      </c>
      <c r="E127" s="177" t="s">
        <v>133</v>
      </c>
      <c r="F127" s="177" t="s">
        <v>134</v>
      </c>
      <c r="G127" s="12"/>
      <c r="H127" s="12"/>
      <c r="I127" s="178"/>
      <c r="J127" s="179">
        <f>BK127</f>
        <v>0</v>
      </c>
      <c r="K127" s="12"/>
      <c r="L127" s="175"/>
      <c r="M127" s="180"/>
      <c r="N127" s="181"/>
      <c r="O127" s="181"/>
      <c r="P127" s="182">
        <f>P128+P199+P219+P223+P234+P251+P267+P290+P295</f>
        <v>0</v>
      </c>
      <c r="Q127" s="181"/>
      <c r="R127" s="182">
        <f>R128+R199+R219+R223+R234+R251+R267+R290+R295</f>
        <v>73.746467999999993</v>
      </c>
      <c r="S127" s="181"/>
      <c r="T127" s="183">
        <f>T128+T199+T219+T223+T234+T251+T267+T290+T295</f>
        <v>9.8831999999999987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6" t="s">
        <v>83</v>
      </c>
      <c r="AT127" s="184" t="s">
        <v>74</v>
      </c>
      <c r="AU127" s="184" t="s">
        <v>75</v>
      </c>
      <c r="AY127" s="176" t="s">
        <v>135</v>
      </c>
      <c r="BK127" s="185">
        <f>BK128+BK199+BK219+BK223+BK234+BK251+BK267+BK290+BK295</f>
        <v>0</v>
      </c>
    </row>
    <row r="128" s="12" customFormat="1" ht="22.8" customHeight="1">
      <c r="A128" s="12"/>
      <c r="B128" s="175"/>
      <c r="C128" s="12"/>
      <c r="D128" s="176" t="s">
        <v>74</v>
      </c>
      <c r="E128" s="186" t="s">
        <v>83</v>
      </c>
      <c r="F128" s="186" t="s">
        <v>136</v>
      </c>
      <c r="G128" s="12"/>
      <c r="H128" s="12"/>
      <c r="I128" s="178"/>
      <c r="J128" s="187">
        <f>BK128</f>
        <v>0</v>
      </c>
      <c r="K128" s="12"/>
      <c r="L128" s="175"/>
      <c r="M128" s="180"/>
      <c r="N128" s="181"/>
      <c r="O128" s="181"/>
      <c r="P128" s="182">
        <f>SUM(P129:P198)</f>
        <v>0</v>
      </c>
      <c r="Q128" s="181"/>
      <c r="R128" s="182">
        <f>SUM(R129:R198)</f>
        <v>1.82005</v>
      </c>
      <c r="S128" s="181"/>
      <c r="T128" s="183">
        <f>SUM(T129:T198)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6" t="s">
        <v>83</v>
      </c>
      <c r="AT128" s="184" t="s">
        <v>74</v>
      </c>
      <c r="AU128" s="184" t="s">
        <v>83</v>
      </c>
      <c r="AY128" s="176" t="s">
        <v>135</v>
      </c>
      <c r="BK128" s="185">
        <f>SUM(BK129:BK198)</f>
        <v>0</v>
      </c>
    </row>
    <row r="129" s="2" customFormat="1" ht="16.5" customHeight="1">
      <c r="A129" s="37"/>
      <c r="B129" s="188"/>
      <c r="C129" s="189" t="s">
        <v>83</v>
      </c>
      <c r="D129" s="189" t="s">
        <v>137</v>
      </c>
      <c r="E129" s="190" t="s">
        <v>512</v>
      </c>
      <c r="F129" s="191" t="s">
        <v>513</v>
      </c>
      <c r="G129" s="192" t="s">
        <v>262</v>
      </c>
      <c r="H129" s="193">
        <v>3</v>
      </c>
      <c r="I129" s="194"/>
      <c r="J129" s="193">
        <f>ROUND(I129*H129,2)</f>
        <v>0</v>
      </c>
      <c r="K129" s="195"/>
      <c r="L129" s="38"/>
      <c r="M129" s="196" t="s">
        <v>1</v>
      </c>
      <c r="N129" s="197" t="s">
        <v>40</v>
      </c>
      <c r="O129" s="76"/>
      <c r="P129" s="198">
        <f>O129*H129</f>
        <v>0</v>
      </c>
      <c r="Q129" s="198">
        <v>0.036900000000000002</v>
      </c>
      <c r="R129" s="198">
        <f>Q129*H129</f>
        <v>0.11070000000000001</v>
      </c>
      <c r="S129" s="198">
        <v>0</v>
      </c>
      <c r="T129" s="19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0" t="s">
        <v>141</v>
      </c>
      <c r="AT129" s="200" t="s">
        <v>137</v>
      </c>
      <c r="AU129" s="200" t="s">
        <v>85</v>
      </c>
      <c r="AY129" s="18" t="s">
        <v>135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83</v>
      </c>
      <c r="BK129" s="201">
        <f>ROUND(I129*H129,2)</f>
        <v>0</v>
      </c>
      <c r="BL129" s="18" t="s">
        <v>141</v>
      </c>
      <c r="BM129" s="200" t="s">
        <v>514</v>
      </c>
    </row>
    <row r="130" s="14" customFormat="1">
      <c r="A130" s="14"/>
      <c r="B130" s="210"/>
      <c r="C130" s="14"/>
      <c r="D130" s="203" t="s">
        <v>143</v>
      </c>
      <c r="E130" s="211" t="s">
        <v>1</v>
      </c>
      <c r="F130" s="212" t="s">
        <v>515</v>
      </c>
      <c r="G130" s="14"/>
      <c r="H130" s="213">
        <v>3</v>
      </c>
      <c r="I130" s="214"/>
      <c r="J130" s="14"/>
      <c r="K130" s="14"/>
      <c r="L130" s="210"/>
      <c r="M130" s="215"/>
      <c r="N130" s="216"/>
      <c r="O130" s="216"/>
      <c r="P130" s="216"/>
      <c r="Q130" s="216"/>
      <c r="R130" s="216"/>
      <c r="S130" s="216"/>
      <c r="T130" s="21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1" t="s">
        <v>143</v>
      </c>
      <c r="AU130" s="211" t="s">
        <v>85</v>
      </c>
      <c r="AV130" s="14" t="s">
        <v>85</v>
      </c>
      <c r="AW130" s="14" t="s">
        <v>31</v>
      </c>
      <c r="AX130" s="14" t="s">
        <v>83</v>
      </c>
      <c r="AY130" s="211" t="s">
        <v>135</v>
      </c>
    </row>
    <row r="131" s="2" customFormat="1" ht="16.5" customHeight="1">
      <c r="A131" s="37"/>
      <c r="B131" s="188"/>
      <c r="C131" s="189" t="s">
        <v>85</v>
      </c>
      <c r="D131" s="189" t="s">
        <v>137</v>
      </c>
      <c r="E131" s="190" t="s">
        <v>516</v>
      </c>
      <c r="F131" s="191" t="s">
        <v>517</v>
      </c>
      <c r="G131" s="192" t="s">
        <v>262</v>
      </c>
      <c r="H131" s="193">
        <v>3</v>
      </c>
      <c r="I131" s="194"/>
      <c r="J131" s="193">
        <f>ROUND(I131*H131,2)</f>
        <v>0</v>
      </c>
      <c r="K131" s="195"/>
      <c r="L131" s="38"/>
      <c r="M131" s="196" t="s">
        <v>1</v>
      </c>
      <c r="N131" s="197" t="s">
        <v>40</v>
      </c>
      <c r="O131" s="76"/>
      <c r="P131" s="198">
        <f>O131*H131</f>
        <v>0</v>
      </c>
      <c r="Q131" s="198">
        <v>0.0086800000000000002</v>
      </c>
      <c r="R131" s="198">
        <f>Q131*H131</f>
        <v>0.026040000000000001</v>
      </c>
      <c r="S131" s="198">
        <v>0</v>
      </c>
      <c r="T131" s="19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0" t="s">
        <v>141</v>
      </c>
      <c r="AT131" s="200" t="s">
        <v>137</v>
      </c>
      <c r="AU131" s="200" t="s">
        <v>85</v>
      </c>
      <c r="AY131" s="18" t="s">
        <v>135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83</v>
      </c>
      <c r="BK131" s="201">
        <f>ROUND(I131*H131,2)</f>
        <v>0</v>
      </c>
      <c r="BL131" s="18" t="s">
        <v>141</v>
      </c>
      <c r="BM131" s="200" t="s">
        <v>518</v>
      </c>
    </row>
    <row r="132" s="14" customFormat="1">
      <c r="A132" s="14"/>
      <c r="B132" s="210"/>
      <c r="C132" s="14"/>
      <c r="D132" s="203" t="s">
        <v>143</v>
      </c>
      <c r="E132" s="211" t="s">
        <v>1</v>
      </c>
      <c r="F132" s="212" t="s">
        <v>515</v>
      </c>
      <c r="G132" s="14"/>
      <c r="H132" s="213">
        <v>3</v>
      </c>
      <c r="I132" s="214"/>
      <c r="J132" s="14"/>
      <c r="K132" s="14"/>
      <c r="L132" s="210"/>
      <c r="M132" s="215"/>
      <c r="N132" s="216"/>
      <c r="O132" s="216"/>
      <c r="P132" s="216"/>
      <c r="Q132" s="216"/>
      <c r="R132" s="216"/>
      <c r="S132" s="216"/>
      <c r="T132" s="21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1" t="s">
        <v>143</v>
      </c>
      <c r="AU132" s="211" t="s">
        <v>85</v>
      </c>
      <c r="AV132" s="14" t="s">
        <v>85</v>
      </c>
      <c r="AW132" s="14" t="s">
        <v>31</v>
      </c>
      <c r="AX132" s="14" t="s">
        <v>83</v>
      </c>
      <c r="AY132" s="211" t="s">
        <v>135</v>
      </c>
    </row>
    <row r="133" s="2" customFormat="1" ht="16.5" customHeight="1">
      <c r="A133" s="37"/>
      <c r="B133" s="188"/>
      <c r="C133" s="189" t="s">
        <v>154</v>
      </c>
      <c r="D133" s="189" t="s">
        <v>137</v>
      </c>
      <c r="E133" s="190" t="s">
        <v>519</v>
      </c>
      <c r="F133" s="191" t="s">
        <v>520</v>
      </c>
      <c r="G133" s="192" t="s">
        <v>262</v>
      </c>
      <c r="H133" s="193">
        <v>1</v>
      </c>
      <c r="I133" s="194"/>
      <c r="J133" s="193">
        <f>ROUND(I133*H133,2)</f>
        <v>0</v>
      </c>
      <c r="K133" s="195"/>
      <c r="L133" s="38"/>
      <c r="M133" s="196" t="s">
        <v>1</v>
      </c>
      <c r="N133" s="197" t="s">
        <v>40</v>
      </c>
      <c r="O133" s="76"/>
      <c r="P133" s="198">
        <f>O133*H133</f>
        <v>0</v>
      </c>
      <c r="Q133" s="198">
        <v>0.0086800000000000002</v>
      </c>
      <c r="R133" s="198">
        <f>Q133*H133</f>
        <v>0.0086800000000000002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141</v>
      </c>
      <c r="AT133" s="200" t="s">
        <v>137</v>
      </c>
      <c r="AU133" s="200" t="s">
        <v>85</v>
      </c>
      <c r="AY133" s="18" t="s">
        <v>135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83</v>
      </c>
      <c r="BK133" s="201">
        <f>ROUND(I133*H133,2)</f>
        <v>0</v>
      </c>
      <c r="BL133" s="18" t="s">
        <v>141</v>
      </c>
      <c r="BM133" s="200" t="s">
        <v>521</v>
      </c>
    </row>
    <row r="134" s="2" customFormat="1" ht="21.75" customHeight="1">
      <c r="A134" s="37"/>
      <c r="B134" s="188"/>
      <c r="C134" s="189" t="s">
        <v>141</v>
      </c>
      <c r="D134" s="189" t="s">
        <v>137</v>
      </c>
      <c r="E134" s="190" t="s">
        <v>522</v>
      </c>
      <c r="F134" s="191" t="s">
        <v>523</v>
      </c>
      <c r="G134" s="192" t="s">
        <v>262</v>
      </c>
      <c r="H134" s="193">
        <v>7</v>
      </c>
      <c r="I134" s="194"/>
      <c r="J134" s="193">
        <f>ROUND(I134*H134,2)</f>
        <v>0</v>
      </c>
      <c r="K134" s="195"/>
      <c r="L134" s="38"/>
      <c r="M134" s="196" t="s">
        <v>1</v>
      </c>
      <c r="N134" s="197" t="s">
        <v>40</v>
      </c>
      <c r="O134" s="76"/>
      <c r="P134" s="198">
        <f>O134*H134</f>
        <v>0</v>
      </c>
      <c r="Q134" s="198">
        <v>0.036900000000000002</v>
      </c>
      <c r="R134" s="198">
        <f>Q134*H134</f>
        <v>0.25830000000000003</v>
      </c>
      <c r="S134" s="198">
        <v>0</v>
      </c>
      <c r="T134" s="1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0" t="s">
        <v>141</v>
      </c>
      <c r="AT134" s="200" t="s">
        <v>137</v>
      </c>
      <c r="AU134" s="200" t="s">
        <v>85</v>
      </c>
      <c r="AY134" s="18" t="s">
        <v>135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83</v>
      </c>
      <c r="BK134" s="201">
        <f>ROUND(I134*H134,2)</f>
        <v>0</v>
      </c>
      <c r="BL134" s="18" t="s">
        <v>141</v>
      </c>
      <c r="BM134" s="200" t="s">
        <v>524</v>
      </c>
    </row>
    <row r="135" s="14" customFormat="1">
      <c r="A135" s="14"/>
      <c r="B135" s="210"/>
      <c r="C135" s="14"/>
      <c r="D135" s="203" t="s">
        <v>143</v>
      </c>
      <c r="E135" s="211" t="s">
        <v>1</v>
      </c>
      <c r="F135" s="212" t="s">
        <v>525</v>
      </c>
      <c r="G135" s="14"/>
      <c r="H135" s="213">
        <v>7</v>
      </c>
      <c r="I135" s="214"/>
      <c r="J135" s="14"/>
      <c r="K135" s="14"/>
      <c r="L135" s="210"/>
      <c r="M135" s="215"/>
      <c r="N135" s="216"/>
      <c r="O135" s="216"/>
      <c r="P135" s="216"/>
      <c r="Q135" s="216"/>
      <c r="R135" s="216"/>
      <c r="S135" s="216"/>
      <c r="T135" s="2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11" t="s">
        <v>143</v>
      </c>
      <c r="AU135" s="211" t="s">
        <v>85</v>
      </c>
      <c r="AV135" s="14" t="s">
        <v>85</v>
      </c>
      <c r="AW135" s="14" t="s">
        <v>31</v>
      </c>
      <c r="AX135" s="14" t="s">
        <v>83</v>
      </c>
      <c r="AY135" s="211" t="s">
        <v>135</v>
      </c>
    </row>
    <row r="136" s="2" customFormat="1" ht="21.75" customHeight="1">
      <c r="A136" s="37"/>
      <c r="B136" s="188"/>
      <c r="C136" s="189" t="s">
        <v>165</v>
      </c>
      <c r="D136" s="189" t="s">
        <v>137</v>
      </c>
      <c r="E136" s="190" t="s">
        <v>526</v>
      </c>
      <c r="F136" s="191" t="s">
        <v>527</v>
      </c>
      <c r="G136" s="192" t="s">
        <v>140</v>
      </c>
      <c r="H136" s="193">
        <v>14</v>
      </c>
      <c r="I136" s="194"/>
      <c r="J136" s="193">
        <f>ROUND(I136*H136,2)</f>
        <v>0</v>
      </c>
      <c r="K136" s="195"/>
      <c r="L136" s="38"/>
      <c r="M136" s="196" t="s">
        <v>1</v>
      </c>
      <c r="N136" s="197" t="s">
        <v>40</v>
      </c>
      <c r="O136" s="76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0" t="s">
        <v>141</v>
      </c>
      <c r="AT136" s="200" t="s">
        <v>137</v>
      </c>
      <c r="AU136" s="200" t="s">
        <v>85</v>
      </c>
      <c r="AY136" s="18" t="s">
        <v>135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83</v>
      </c>
      <c r="BK136" s="201">
        <f>ROUND(I136*H136,2)</f>
        <v>0</v>
      </c>
      <c r="BL136" s="18" t="s">
        <v>141</v>
      </c>
      <c r="BM136" s="200" t="s">
        <v>528</v>
      </c>
    </row>
    <row r="137" s="14" customFormat="1">
      <c r="A137" s="14"/>
      <c r="B137" s="210"/>
      <c r="C137" s="14"/>
      <c r="D137" s="203" t="s">
        <v>143</v>
      </c>
      <c r="E137" s="211" t="s">
        <v>1</v>
      </c>
      <c r="F137" s="212" t="s">
        <v>529</v>
      </c>
      <c r="G137" s="14"/>
      <c r="H137" s="213">
        <v>14</v>
      </c>
      <c r="I137" s="214"/>
      <c r="J137" s="14"/>
      <c r="K137" s="14"/>
      <c r="L137" s="210"/>
      <c r="M137" s="215"/>
      <c r="N137" s="216"/>
      <c r="O137" s="216"/>
      <c r="P137" s="216"/>
      <c r="Q137" s="216"/>
      <c r="R137" s="216"/>
      <c r="S137" s="216"/>
      <c r="T137" s="2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1" t="s">
        <v>143</v>
      </c>
      <c r="AU137" s="211" t="s">
        <v>85</v>
      </c>
      <c r="AV137" s="14" t="s">
        <v>85</v>
      </c>
      <c r="AW137" s="14" t="s">
        <v>31</v>
      </c>
      <c r="AX137" s="14" t="s">
        <v>83</v>
      </c>
      <c r="AY137" s="211" t="s">
        <v>135</v>
      </c>
    </row>
    <row r="138" s="2" customFormat="1" ht="21.75" customHeight="1">
      <c r="A138" s="37"/>
      <c r="B138" s="188"/>
      <c r="C138" s="189" t="s">
        <v>170</v>
      </c>
      <c r="D138" s="189" t="s">
        <v>137</v>
      </c>
      <c r="E138" s="190" t="s">
        <v>530</v>
      </c>
      <c r="F138" s="191" t="s">
        <v>531</v>
      </c>
      <c r="G138" s="192" t="s">
        <v>140</v>
      </c>
      <c r="H138" s="193">
        <v>496</v>
      </c>
      <c r="I138" s="194"/>
      <c r="J138" s="193">
        <f>ROUND(I138*H138,2)</f>
        <v>0</v>
      </c>
      <c r="K138" s="195"/>
      <c r="L138" s="38"/>
      <c r="M138" s="196" t="s">
        <v>1</v>
      </c>
      <c r="N138" s="197" t="s">
        <v>40</v>
      </c>
      <c r="O138" s="76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0" t="s">
        <v>141</v>
      </c>
      <c r="AT138" s="200" t="s">
        <v>137</v>
      </c>
      <c r="AU138" s="200" t="s">
        <v>85</v>
      </c>
      <c r="AY138" s="18" t="s">
        <v>135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83</v>
      </c>
      <c r="BK138" s="201">
        <f>ROUND(I138*H138,2)</f>
        <v>0</v>
      </c>
      <c r="BL138" s="18" t="s">
        <v>141</v>
      </c>
      <c r="BM138" s="200" t="s">
        <v>532</v>
      </c>
    </row>
    <row r="139" s="13" customFormat="1">
      <c r="A139" s="13"/>
      <c r="B139" s="202"/>
      <c r="C139" s="13"/>
      <c r="D139" s="203" t="s">
        <v>143</v>
      </c>
      <c r="E139" s="204" t="s">
        <v>1</v>
      </c>
      <c r="F139" s="205" t="s">
        <v>533</v>
      </c>
      <c r="G139" s="13"/>
      <c r="H139" s="204" t="s">
        <v>1</v>
      </c>
      <c r="I139" s="206"/>
      <c r="J139" s="13"/>
      <c r="K139" s="13"/>
      <c r="L139" s="202"/>
      <c r="M139" s="207"/>
      <c r="N139" s="208"/>
      <c r="O139" s="208"/>
      <c r="P139" s="208"/>
      <c r="Q139" s="208"/>
      <c r="R139" s="208"/>
      <c r="S139" s="208"/>
      <c r="T139" s="20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4" t="s">
        <v>143</v>
      </c>
      <c r="AU139" s="204" t="s">
        <v>85</v>
      </c>
      <c r="AV139" s="13" t="s">
        <v>83</v>
      </c>
      <c r="AW139" s="13" t="s">
        <v>31</v>
      </c>
      <c r="AX139" s="13" t="s">
        <v>75</v>
      </c>
      <c r="AY139" s="204" t="s">
        <v>135</v>
      </c>
    </row>
    <row r="140" s="13" customFormat="1">
      <c r="A140" s="13"/>
      <c r="B140" s="202"/>
      <c r="C140" s="13"/>
      <c r="D140" s="203" t="s">
        <v>143</v>
      </c>
      <c r="E140" s="204" t="s">
        <v>1</v>
      </c>
      <c r="F140" s="205" t="s">
        <v>534</v>
      </c>
      <c r="G140" s="13"/>
      <c r="H140" s="204" t="s">
        <v>1</v>
      </c>
      <c r="I140" s="206"/>
      <c r="J140" s="13"/>
      <c r="K140" s="13"/>
      <c r="L140" s="202"/>
      <c r="M140" s="207"/>
      <c r="N140" s="208"/>
      <c r="O140" s="208"/>
      <c r="P140" s="208"/>
      <c r="Q140" s="208"/>
      <c r="R140" s="208"/>
      <c r="S140" s="208"/>
      <c r="T140" s="2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4" t="s">
        <v>143</v>
      </c>
      <c r="AU140" s="204" t="s">
        <v>85</v>
      </c>
      <c r="AV140" s="13" t="s">
        <v>83</v>
      </c>
      <c r="AW140" s="13" t="s">
        <v>31</v>
      </c>
      <c r="AX140" s="13" t="s">
        <v>75</v>
      </c>
      <c r="AY140" s="204" t="s">
        <v>135</v>
      </c>
    </row>
    <row r="141" s="14" customFormat="1">
      <c r="A141" s="14"/>
      <c r="B141" s="210"/>
      <c r="C141" s="14"/>
      <c r="D141" s="203" t="s">
        <v>143</v>
      </c>
      <c r="E141" s="211" t="s">
        <v>1</v>
      </c>
      <c r="F141" s="212" t="s">
        <v>535</v>
      </c>
      <c r="G141" s="14"/>
      <c r="H141" s="213">
        <v>505.39999999999998</v>
      </c>
      <c r="I141" s="214"/>
      <c r="J141" s="14"/>
      <c r="K141" s="14"/>
      <c r="L141" s="210"/>
      <c r="M141" s="215"/>
      <c r="N141" s="216"/>
      <c r="O141" s="216"/>
      <c r="P141" s="216"/>
      <c r="Q141" s="216"/>
      <c r="R141" s="216"/>
      <c r="S141" s="216"/>
      <c r="T141" s="21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1" t="s">
        <v>143</v>
      </c>
      <c r="AU141" s="211" t="s">
        <v>85</v>
      </c>
      <c r="AV141" s="14" t="s">
        <v>85</v>
      </c>
      <c r="AW141" s="14" t="s">
        <v>31</v>
      </c>
      <c r="AX141" s="14" t="s">
        <v>75</v>
      </c>
      <c r="AY141" s="211" t="s">
        <v>135</v>
      </c>
    </row>
    <row r="142" s="14" customFormat="1">
      <c r="A142" s="14"/>
      <c r="B142" s="210"/>
      <c r="C142" s="14"/>
      <c r="D142" s="203" t="s">
        <v>143</v>
      </c>
      <c r="E142" s="211" t="s">
        <v>1</v>
      </c>
      <c r="F142" s="212" t="s">
        <v>536</v>
      </c>
      <c r="G142" s="14"/>
      <c r="H142" s="213">
        <v>-87.5</v>
      </c>
      <c r="I142" s="214"/>
      <c r="J142" s="14"/>
      <c r="K142" s="14"/>
      <c r="L142" s="210"/>
      <c r="M142" s="215"/>
      <c r="N142" s="216"/>
      <c r="O142" s="216"/>
      <c r="P142" s="216"/>
      <c r="Q142" s="216"/>
      <c r="R142" s="216"/>
      <c r="S142" s="216"/>
      <c r="T142" s="2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1" t="s">
        <v>143</v>
      </c>
      <c r="AU142" s="211" t="s">
        <v>85</v>
      </c>
      <c r="AV142" s="14" t="s">
        <v>85</v>
      </c>
      <c r="AW142" s="14" t="s">
        <v>31</v>
      </c>
      <c r="AX142" s="14" t="s">
        <v>75</v>
      </c>
      <c r="AY142" s="211" t="s">
        <v>135</v>
      </c>
    </row>
    <row r="143" s="13" customFormat="1">
      <c r="A143" s="13"/>
      <c r="B143" s="202"/>
      <c r="C143" s="13"/>
      <c r="D143" s="203" t="s">
        <v>143</v>
      </c>
      <c r="E143" s="204" t="s">
        <v>1</v>
      </c>
      <c r="F143" s="205" t="s">
        <v>537</v>
      </c>
      <c r="G143" s="13"/>
      <c r="H143" s="204" t="s">
        <v>1</v>
      </c>
      <c r="I143" s="206"/>
      <c r="J143" s="13"/>
      <c r="K143" s="13"/>
      <c r="L143" s="202"/>
      <c r="M143" s="207"/>
      <c r="N143" s="208"/>
      <c r="O143" s="208"/>
      <c r="P143" s="208"/>
      <c r="Q143" s="208"/>
      <c r="R143" s="208"/>
      <c r="S143" s="208"/>
      <c r="T143" s="20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4" t="s">
        <v>143</v>
      </c>
      <c r="AU143" s="204" t="s">
        <v>85</v>
      </c>
      <c r="AV143" s="13" t="s">
        <v>83</v>
      </c>
      <c r="AW143" s="13" t="s">
        <v>31</v>
      </c>
      <c r="AX143" s="13" t="s">
        <v>75</v>
      </c>
      <c r="AY143" s="204" t="s">
        <v>135</v>
      </c>
    </row>
    <row r="144" s="14" customFormat="1">
      <c r="A144" s="14"/>
      <c r="B144" s="210"/>
      <c r="C144" s="14"/>
      <c r="D144" s="203" t="s">
        <v>143</v>
      </c>
      <c r="E144" s="211" t="s">
        <v>1</v>
      </c>
      <c r="F144" s="212" t="s">
        <v>538</v>
      </c>
      <c r="G144" s="14"/>
      <c r="H144" s="213">
        <v>26</v>
      </c>
      <c r="I144" s="214"/>
      <c r="J144" s="14"/>
      <c r="K144" s="14"/>
      <c r="L144" s="210"/>
      <c r="M144" s="215"/>
      <c r="N144" s="216"/>
      <c r="O144" s="216"/>
      <c r="P144" s="216"/>
      <c r="Q144" s="216"/>
      <c r="R144" s="216"/>
      <c r="S144" s="216"/>
      <c r="T144" s="21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1" t="s">
        <v>143</v>
      </c>
      <c r="AU144" s="211" t="s">
        <v>85</v>
      </c>
      <c r="AV144" s="14" t="s">
        <v>85</v>
      </c>
      <c r="AW144" s="14" t="s">
        <v>31</v>
      </c>
      <c r="AX144" s="14" t="s">
        <v>75</v>
      </c>
      <c r="AY144" s="211" t="s">
        <v>135</v>
      </c>
    </row>
    <row r="145" s="13" customFormat="1">
      <c r="A145" s="13"/>
      <c r="B145" s="202"/>
      <c r="C145" s="13"/>
      <c r="D145" s="203" t="s">
        <v>143</v>
      </c>
      <c r="E145" s="204" t="s">
        <v>1</v>
      </c>
      <c r="F145" s="205" t="s">
        <v>539</v>
      </c>
      <c r="G145" s="13"/>
      <c r="H145" s="204" t="s">
        <v>1</v>
      </c>
      <c r="I145" s="206"/>
      <c r="J145" s="13"/>
      <c r="K145" s="13"/>
      <c r="L145" s="202"/>
      <c r="M145" s="207"/>
      <c r="N145" s="208"/>
      <c r="O145" s="208"/>
      <c r="P145" s="208"/>
      <c r="Q145" s="208"/>
      <c r="R145" s="208"/>
      <c r="S145" s="208"/>
      <c r="T145" s="20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4" t="s">
        <v>143</v>
      </c>
      <c r="AU145" s="204" t="s">
        <v>85</v>
      </c>
      <c r="AV145" s="13" t="s">
        <v>83</v>
      </c>
      <c r="AW145" s="13" t="s">
        <v>31</v>
      </c>
      <c r="AX145" s="13" t="s">
        <v>75</v>
      </c>
      <c r="AY145" s="204" t="s">
        <v>135</v>
      </c>
    </row>
    <row r="146" s="14" customFormat="1">
      <c r="A146" s="14"/>
      <c r="B146" s="210"/>
      <c r="C146" s="14"/>
      <c r="D146" s="203" t="s">
        <v>143</v>
      </c>
      <c r="E146" s="211" t="s">
        <v>1</v>
      </c>
      <c r="F146" s="212" t="s">
        <v>540</v>
      </c>
      <c r="G146" s="14"/>
      <c r="H146" s="213">
        <v>53.200000000000003</v>
      </c>
      <c r="I146" s="214"/>
      <c r="J146" s="14"/>
      <c r="K146" s="14"/>
      <c r="L146" s="210"/>
      <c r="M146" s="215"/>
      <c r="N146" s="216"/>
      <c r="O146" s="216"/>
      <c r="P146" s="216"/>
      <c r="Q146" s="216"/>
      <c r="R146" s="216"/>
      <c r="S146" s="216"/>
      <c r="T146" s="21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1" t="s">
        <v>143</v>
      </c>
      <c r="AU146" s="211" t="s">
        <v>85</v>
      </c>
      <c r="AV146" s="14" t="s">
        <v>85</v>
      </c>
      <c r="AW146" s="14" t="s">
        <v>31</v>
      </c>
      <c r="AX146" s="14" t="s">
        <v>75</v>
      </c>
      <c r="AY146" s="211" t="s">
        <v>135</v>
      </c>
    </row>
    <row r="147" s="14" customFormat="1">
      <c r="A147" s="14"/>
      <c r="B147" s="210"/>
      <c r="C147" s="14"/>
      <c r="D147" s="203" t="s">
        <v>143</v>
      </c>
      <c r="E147" s="211" t="s">
        <v>1</v>
      </c>
      <c r="F147" s="212" t="s">
        <v>541</v>
      </c>
      <c r="G147" s="14"/>
      <c r="H147" s="213">
        <v>0.83999999999999997</v>
      </c>
      <c r="I147" s="214"/>
      <c r="J147" s="14"/>
      <c r="K147" s="14"/>
      <c r="L147" s="210"/>
      <c r="M147" s="215"/>
      <c r="N147" s="216"/>
      <c r="O147" s="216"/>
      <c r="P147" s="216"/>
      <c r="Q147" s="216"/>
      <c r="R147" s="216"/>
      <c r="S147" s="216"/>
      <c r="T147" s="21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1" t="s">
        <v>143</v>
      </c>
      <c r="AU147" s="211" t="s">
        <v>85</v>
      </c>
      <c r="AV147" s="14" t="s">
        <v>85</v>
      </c>
      <c r="AW147" s="14" t="s">
        <v>31</v>
      </c>
      <c r="AX147" s="14" t="s">
        <v>75</v>
      </c>
      <c r="AY147" s="211" t="s">
        <v>135</v>
      </c>
    </row>
    <row r="148" s="13" customFormat="1">
      <c r="A148" s="13"/>
      <c r="B148" s="202"/>
      <c r="C148" s="13"/>
      <c r="D148" s="203" t="s">
        <v>143</v>
      </c>
      <c r="E148" s="204" t="s">
        <v>1</v>
      </c>
      <c r="F148" s="205" t="s">
        <v>542</v>
      </c>
      <c r="G148" s="13"/>
      <c r="H148" s="204" t="s">
        <v>1</v>
      </c>
      <c r="I148" s="206"/>
      <c r="J148" s="13"/>
      <c r="K148" s="13"/>
      <c r="L148" s="202"/>
      <c r="M148" s="207"/>
      <c r="N148" s="208"/>
      <c r="O148" s="208"/>
      <c r="P148" s="208"/>
      <c r="Q148" s="208"/>
      <c r="R148" s="208"/>
      <c r="S148" s="208"/>
      <c r="T148" s="20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4" t="s">
        <v>143</v>
      </c>
      <c r="AU148" s="204" t="s">
        <v>85</v>
      </c>
      <c r="AV148" s="13" t="s">
        <v>83</v>
      </c>
      <c r="AW148" s="13" t="s">
        <v>31</v>
      </c>
      <c r="AX148" s="13" t="s">
        <v>75</v>
      </c>
      <c r="AY148" s="204" t="s">
        <v>135</v>
      </c>
    </row>
    <row r="149" s="14" customFormat="1">
      <c r="A149" s="14"/>
      <c r="B149" s="210"/>
      <c r="C149" s="14"/>
      <c r="D149" s="203" t="s">
        <v>143</v>
      </c>
      <c r="E149" s="211" t="s">
        <v>1</v>
      </c>
      <c r="F149" s="212" t="s">
        <v>543</v>
      </c>
      <c r="G149" s="14"/>
      <c r="H149" s="213">
        <v>-1.94</v>
      </c>
      <c r="I149" s="214"/>
      <c r="J149" s="14"/>
      <c r="K149" s="14"/>
      <c r="L149" s="210"/>
      <c r="M149" s="215"/>
      <c r="N149" s="216"/>
      <c r="O149" s="216"/>
      <c r="P149" s="216"/>
      <c r="Q149" s="216"/>
      <c r="R149" s="216"/>
      <c r="S149" s="216"/>
      <c r="T149" s="21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1" t="s">
        <v>143</v>
      </c>
      <c r="AU149" s="211" t="s">
        <v>85</v>
      </c>
      <c r="AV149" s="14" t="s">
        <v>85</v>
      </c>
      <c r="AW149" s="14" t="s">
        <v>31</v>
      </c>
      <c r="AX149" s="14" t="s">
        <v>75</v>
      </c>
      <c r="AY149" s="211" t="s">
        <v>135</v>
      </c>
    </row>
    <row r="150" s="15" customFormat="1">
      <c r="A150" s="15"/>
      <c r="B150" s="218"/>
      <c r="C150" s="15"/>
      <c r="D150" s="203" t="s">
        <v>143</v>
      </c>
      <c r="E150" s="219" t="s">
        <v>1</v>
      </c>
      <c r="F150" s="220" t="s">
        <v>149</v>
      </c>
      <c r="G150" s="15"/>
      <c r="H150" s="221">
        <v>495.99999999999994</v>
      </c>
      <c r="I150" s="222"/>
      <c r="J150" s="15"/>
      <c r="K150" s="15"/>
      <c r="L150" s="218"/>
      <c r="M150" s="223"/>
      <c r="N150" s="224"/>
      <c r="O150" s="224"/>
      <c r="P150" s="224"/>
      <c r="Q150" s="224"/>
      <c r="R150" s="224"/>
      <c r="S150" s="224"/>
      <c r="T150" s="22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9" t="s">
        <v>143</v>
      </c>
      <c r="AU150" s="219" t="s">
        <v>85</v>
      </c>
      <c r="AV150" s="15" t="s">
        <v>141</v>
      </c>
      <c r="AW150" s="15" t="s">
        <v>31</v>
      </c>
      <c r="AX150" s="15" t="s">
        <v>83</v>
      </c>
      <c r="AY150" s="219" t="s">
        <v>135</v>
      </c>
    </row>
    <row r="151" s="2" customFormat="1" ht="21.75" customHeight="1">
      <c r="A151" s="37"/>
      <c r="B151" s="188"/>
      <c r="C151" s="189" t="s">
        <v>176</v>
      </c>
      <c r="D151" s="189" t="s">
        <v>137</v>
      </c>
      <c r="E151" s="190" t="s">
        <v>544</v>
      </c>
      <c r="F151" s="191" t="s">
        <v>545</v>
      </c>
      <c r="G151" s="192" t="s">
        <v>140</v>
      </c>
      <c r="H151" s="193">
        <v>248</v>
      </c>
      <c r="I151" s="194"/>
      <c r="J151" s="193">
        <f>ROUND(I151*H151,2)</f>
        <v>0</v>
      </c>
      <c r="K151" s="195"/>
      <c r="L151" s="38"/>
      <c r="M151" s="196" t="s">
        <v>1</v>
      </c>
      <c r="N151" s="197" t="s">
        <v>40</v>
      </c>
      <c r="O151" s="76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0" t="s">
        <v>141</v>
      </c>
      <c r="AT151" s="200" t="s">
        <v>137</v>
      </c>
      <c r="AU151" s="200" t="s">
        <v>85</v>
      </c>
      <c r="AY151" s="18" t="s">
        <v>135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83</v>
      </c>
      <c r="BK151" s="201">
        <f>ROUND(I151*H151,2)</f>
        <v>0</v>
      </c>
      <c r="BL151" s="18" t="s">
        <v>141</v>
      </c>
      <c r="BM151" s="200" t="s">
        <v>546</v>
      </c>
    </row>
    <row r="152" s="13" customFormat="1">
      <c r="A152" s="13"/>
      <c r="B152" s="202"/>
      <c r="C152" s="13"/>
      <c r="D152" s="203" t="s">
        <v>143</v>
      </c>
      <c r="E152" s="204" t="s">
        <v>1</v>
      </c>
      <c r="F152" s="205" t="s">
        <v>547</v>
      </c>
      <c r="G152" s="13"/>
      <c r="H152" s="204" t="s">
        <v>1</v>
      </c>
      <c r="I152" s="206"/>
      <c r="J152" s="13"/>
      <c r="K152" s="13"/>
      <c r="L152" s="202"/>
      <c r="M152" s="207"/>
      <c r="N152" s="208"/>
      <c r="O152" s="208"/>
      <c r="P152" s="208"/>
      <c r="Q152" s="208"/>
      <c r="R152" s="208"/>
      <c r="S152" s="208"/>
      <c r="T152" s="2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4" t="s">
        <v>143</v>
      </c>
      <c r="AU152" s="204" t="s">
        <v>85</v>
      </c>
      <c r="AV152" s="13" t="s">
        <v>83</v>
      </c>
      <c r="AW152" s="13" t="s">
        <v>31</v>
      </c>
      <c r="AX152" s="13" t="s">
        <v>75</v>
      </c>
      <c r="AY152" s="204" t="s">
        <v>135</v>
      </c>
    </row>
    <row r="153" s="14" customFormat="1">
      <c r="A153" s="14"/>
      <c r="B153" s="210"/>
      <c r="C153" s="14"/>
      <c r="D153" s="203" t="s">
        <v>143</v>
      </c>
      <c r="E153" s="211" t="s">
        <v>1</v>
      </c>
      <c r="F153" s="212" t="s">
        <v>548</v>
      </c>
      <c r="G153" s="14"/>
      <c r="H153" s="213">
        <v>248</v>
      </c>
      <c r="I153" s="214"/>
      <c r="J153" s="14"/>
      <c r="K153" s="14"/>
      <c r="L153" s="210"/>
      <c r="M153" s="215"/>
      <c r="N153" s="216"/>
      <c r="O153" s="216"/>
      <c r="P153" s="216"/>
      <c r="Q153" s="216"/>
      <c r="R153" s="216"/>
      <c r="S153" s="216"/>
      <c r="T153" s="21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1" t="s">
        <v>143</v>
      </c>
      <c r="AU153" s="211" t="s">
        <v>85</v>
      </c>
      <c r="AV153" s="14" t="s">
        <v>85</v>
      </c>
      <c r="AW153" s="14" t="s">
        <v>31</v>
      </c>
      <c r="AX153" s="14" t="s">
        <v>83</v>
      </c>
      <c r="AY153" s="211" t="s">
        <v>135</v>
      </c>
    </row>
    <row r="154" s="2" customFormat="1" ht="21.75" customHeight="1">
      <c r="A154" s="37"/>
      <c r="B154" s="188"/>
      <c r="C154" s="189" t="s">
        <v>183</v>
      </c>
      <c r="D154" s="189" t="s">
        <v>137</v>
      </c>
      <c r="E154" s="190" t="s">
        <v>549</v>
      </c>
      <c r="F154" s="191" t="s">
        <v>550</v>
      </c>
      <c r="G154" s="192" t="s">
        <v>140</v>
      </c>
      <c r="H154" s="193">
        <v>496</v>
      </c>
      <c r="I154" s="194"/>
      <c r="J154" s="193">
        <f>ROUND(I154*H154,2)</f>
        <v>0</v>
      </c>
      <c r="K154" s="195"/>
      <c r="L154" s="38"/>
      <c r="M154" s="196" t="s">
        <v>1</v>
      </c>
      <c r="N154" s="197" t="s">
        <v>40</v>
      </c>
      <c r="O154" s="76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0" t="s">
        <v>141</v>
      </c>
      <c r="AT154" s="200" t="s">
        <v>137</v>
      </c>
      <c r="AU154" s="200" t="s">
        <v>85</v>
      </c>
      <c r="AY154" s="18" t="s">
        <v>135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141</v>
      </c>
      <c r="BM154" s="200" t="s">
        <v>551</v>
      </c>
    </row>
    <row r="155" s="13" customFormat="1">
      <c r="A155" s="13"/>
      <c r="B155" s="202"/>
      <c r="C155" s="13"/>
      <c r="D155" s="203" t="s">
        <v>143</v>
      </c>
      <c r="E155" s="204" t="s">
        <v>1</v>
      </c>
      <c r="F155" s="205" t="s">
        <v>533</v>
      </c>
      <c r="G155" s="13"/>
      <c r="H155" s="204" t="s">
        <v>1</v>
      </c>
      <c r="I155" s="206"/>
      <c r="J155" s="13"/>
      <c r="K155" s="13"/>
      <c r="L155" s="202"/>
      <c r="M155" s="207"/>
      <c r="N155" s="208"/>
      <c r="O155" s="208"/>
      <c r="P155" s="208"/>
      <c r="Q155" s="208"/>
      <c r="R155" s="208"/>
      <c r="S155" s="208"/>
      <c r="T155" s="20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4" t="s">
        <v>143</v>
      </c>
      <c r="AU155" s="204" t="s">
        <v>85</v>
      </c>
      <c r="AV155" s="13" t="s">
        <v>83</v>
      </c>
      <c r="AW155" s="13" t="s">
        <v>31</v>
      </c>
      <c r="AX155" s="13" t="s">
        <v>75</v>
      </c>
      <c r="AY155" s="204" t="s">
        <v>135</v>
      </c>
    </row>
    <row r="156" s="14" customFormat="1">
      <c r="A156" s="14"/>
      <c r="B156" s="210"/>
      <c r="C156" s="14"/>
      <c r="D156" s="203" t="s">
        <v>143</v>
      </c>
      <c r="E156" s="211" t="s">
        <v>1</v>
      </c>
      <c r="F156" s="212" t="s">
        <v>552</v>
      </c>
      <c r="G156" s="14"/>
      <c r="H156" s="213">
        <v>496</v>
      </c>
      <c r="I156" s="214"/>
      <c r="J156" s="14"/>
      <c r="K156" s="14"/>
      <c r="L156" s="210"/>
      <c r="M156" s="215"/>
      <c r="N156" s="216"/>
      <c r="O156" s="216"/>
      <c r="P156" s="216"/>
      <c r="Q156" s="216"/>
      <c r="R156" s="216"/>
      <c r="S156" s="216"/>
      <c r="T156" s="2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1" t="s">
        <v>143</v>
      </c>
      <c r="AU156" s="211" t="s">
        <v>85</v>
      </c>
      <c r="AV156" s="14" t="s">
        <v>85</v>
      </c>
      <c r="AW156" s="14" t="s">
        <v>31</v>
      </c>
      <c r="AX156" s="14" t="s">
        <v>83</v>
      </c>
      <c r="AY156" s="211" t="s">
        <v>135</v>
      </c>
    </row>
    <row r="157" s="2" customFormat="1" ht="21.75" customHeight="1">
      <c r="A157" s="37"/>
      <c r="B157" s="188"/>
      <c r="C157" s="189" t="s">
        <v>191</v>
      </c>
      <c r="D157" s="189" t="s">
        <v>137</v>
      </c>
      <c r="E157" s="190" t="s">
        <v>553</v>
      </c>
      <c r="F157" s="191" t="s">
        <v>554</v>
      </c>
      <c r="G157" s="192" t="s">
        <v>140</v>
      </c>
      <c r="H157" s="193">
        <v>248</v>
      </c>
      <c r="I157" s="194"/>
      <c r="J157" s="193">
        <f>ROUND(I157*H157,2)</f>
        <v>0</v>
      </c>
      <c r="K157" s="195"/>
      <c r="L157" s="38"/>
      <c r="M157" s="196" t="s">
        <v>1</v>
      </c>
      <c r="N157" s="197" t="s">
        <v>40</v>
      </c>
      <c r="O157" s="76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0" t="s">
        <v>141</v>
      </c>
      <c r="AT157" s="200" t="s">
        <v>137</v>
      </c>
      <c r="AU157" s="200" t="s">
        <v>85</v>
      </c>
      <c r="AY157" s="18" t="s">
        <v>135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83</v>
      </c>
      <c r="BK157" s="201">
        <f>ROUND(I157*H157,2)</f>
        <v>0</v>
      </c>
      <c r="BL157" s="18" t="s">
        <v>141</v>
      </c>
      <c r="BM157" s="200" t="s">
        <v>555</v>
      </c>
    </row>
    <row r="158" s="13" customFormat="1">
      <c r="A158" s="13"/>
      <c r="B158" s="202"/>
      <c r="C158" s="13"/>
      <c r="D158" s="203" t="s">
        <v>143</v>
      </c>
      <c r="E158" s="204" t="s">
        <v>1</v>
      </c>
      <c r="F158" s="205" t="s">
        <v>547</v>
      </c>
      <c r="G158" s="13"/>
      <c r="H158" s="204" t="s">
        <v>1</v>
      </c>
      <c r="I158" s="206"/>
      <c r="J158" s="13"/>
      <c r="K158" s="13"/>
      <c r="L158" s="202"/>
      <c r="M158" s="207"/>
      <c r="N158" s="208"/>
      <c r="O158" s="208"/>
      <c r="P158" s="208"/>
      <c r="Q158" s="208"/>
      <c r="R158" s="208"/>
      <c r="S158" s="208"/>
      <c r="T158" s="2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4" t="s">
        <v>143</v>
      </c>
      <c r="AU158" s="204" t="s">
        <v>85</v>
      </c>
      <c r="AV158" s="13" t="s">
        <v>83</v>
      </c>
      <c r="AW158" s="13" t="s">
        <v>31</v>
      </c>
      <c r="AX158" s="13" t="s">
        <v>75</v>
      </c>
      <c r="AY158" s="204" t="s">
        <v>135</v>
      </c>
    </row>
    <row r="159" s="14" customFormat="1">
      <c r="A159" s="14"/>
      <c r="B159" s="210"/>
      <c r="C159" s="14"/>
      <c r="D159" s="203" t="s">
        <v>143</v>
      </c>
      <c r="E159" s="211" t="s">
        <v>1</v>
      </c>
      <c r="F159" s="212" t="s">
        <v>548</v>
      </c>
      <c r="G159" s="14"/>
      <c r="H159" s="213">
        <v>248</v>
      </c>
      <c r="I159" s="214"/>
      <c r="J159" s="14"/>
      <c r="K159" s="14"/>
      <c r="L159" s="210"/>
      <c r="M159" s="215"/>
      <c r="N159" s="216"/>
      <c r="O159" s="216"/>
      <c r="P159" s="216"/>
      <c r="Q159" s="216"/>
      <c r="R159" s="216"/>
      <c r="S159" s="216"/>
      <c r="T159" s="21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1" t="s">
        <v>143</v>
      </c>
      <c r="AU159" s="211" t="s">
        <v>85</v>
      </c>
      <c r="AV159" s="14" t="s">
        <v>85</v>
      </c>
      <c r="AW159" s="14" t="s">
        <v>31</v>
      </c>
      <c r="AX159" s="14" t="s">
        <v>83</v>
      </c>
      <c r="AY159" s="211" t="s">
        <v>135</v>
      </c>
    </row>
    <row r="160" s="2" customFormat="1" ht="21.75" customHeight="1">
      <c r="A160" s="37"/>
      <c r="B160" s="188"/>
      <c r="C160" s="189" t="s">
        <v>195</v>
      </c>
      <c r="D160" s="189" t="s">
        <v>137</v>
      </c>
      <c r="E160" s="190" t="s">
        <v>556</v>
      </c>
      <c r="F160" s="191" t="s">
        <v>557</v>
      </c>
      <c r="G160" s="192" t="s">
        <v>140</v>
      </c>
      <c r="H160" s="193">
        <v>992</v>
      </c>
      <c r="I160" s="194"/>
      <c r="J160" s="193">
        <f>ROUND(I160*H160,2)</f>
        <v>0</v>
      </c>
      <c r="K160" s="195"/>
      <c r="L160" s="38"/>
      <c r="M160" s="196" t="s">
        <v>1</v>
      </c>
      <c r="N160" s="197" t="s">
        <v>40</v>
      </c>
      <c r="O160" s="76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0" t="s">
        <v>141</v>
      </c>
      <c r="AT160" s="200" t="s">
        <v>137</v>
      </c>
      <c r="AU160" s="200" t="s">
        <v>85</v>
      </c>
      <c r="AY160" s="18" t="s">
        <v>135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83</v>
      </c>
      <c r="BK160" s="201">
        <f>ROUND(I160*H160,2)</f>
        <v>0</v>
      </c>
      <c r="BL160" s="18" t="s">
        <v>141</v>
      </c>
      <c r="BM160" s="200" t="s">
        <v>558</v>
      </c>
    </row>
    <row r="161" s="13" customFormat="1">
      <c r="A161" s="13"/>
      <c r="B161" s="202"/>
      <c r="C161" s="13"/>
      <c r="D161" s="203" t="s">
        <v>143</v>
      </c>
      <c r="E161" s="204" t="s">
        <v>1</v>
      </c>
      <c r="F161" s="205" t="s">
        <v>559</v>
      </c>
      <c r="G161" s="13"/>
      <c r="H161" s="204" t="s">
        <v>1</v>
      </c>
      <c r="I161" s="206"/>
      <c r="J161" s="13"/>
      <c r="K161" s="13"/>
      <c r="L161" s="202"/>
      <c r="M161" s="207"/>
      <c r="N161" s="208"/>
      <c r="O161" s="208"/>
      <c r="P161" s="208"/>
      <c r="Q161" s="208"/>
      <c r="R161" s="208"/>
      <c r="S161" s="208"/>
      <c r="T161" s="20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4" t="s">
        <v>143</v>
      </c>
      <c r="AU161" s="204" t="s">
        <v>85</v>
      </c>
      <c r="AV161" s="13" t="s">
        <v>83</v>
      </c>
      <c r="AW161" s="13" t="s">
        <v>31</v>
      </c>
      <c r="AX161" s="13" t="s">
        <v>75</v>
      </c>
      <c r="AY161" s="204" t="s">
        <v>135</v>
      </c>
    </row>
    <row r="162" s="14" customFormat="1">
      <c r="A162" s="14"/>
      <c r="B162" s="210"/>
      <c r="C162" s="14"/>
      <c r="D162" s="203" t="s">
        <v>143</v>
      </c>
      <c r="E162" s="211" t="s">
        <v>1</v>
      </c>
      <c r="F162" s="212" t="s">
        <v>560</v>
      </c>
      <c r="G162" s="14"/>
      <c r="H162" s="213">
        <v>992</v>
      </c>
      <c r="I162" s="214"/>
      <c r="J162" s="14"/>
      <c r="K162" s="14"/>
      <c r="L162" s="210"/>
      <c r="M162" s="215"/>
      <c r="N162" s="216"/>
      <c r="O162" s="216"/>
      <c r="P162" s="216"/>
      <c r="Q162" s="216"/>
      <c r="R162" s="216"/>
      <c r="S162" s="216"/>
      <c r="T162" s="21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1" t="s">
        <v>143</v>
      </c>
      <c r="AU162" s="211" t="s">
        <v>85</v>
      </c>
      <c r="AV162" s="14" t="s">
        <v>85</v>
      </c>
      <c r="AW162" s="14" t="s">
        <v>31</v>
      </c>
      <c r="AX162" s="14" t="s">
        <v>83</v>
      </c>
      <c r="AY162" s="211" t="s">
        <v>135</v>
      </c>
    </row>
    <row r="163" s="2" customFormat="1" ht="16.5" customHeight="1">
      <c r="A163" s="37"/>
      <c r="B163" s="188"/>
      <c r="C163" s="189" t="s">
        <v>201</v>
      </c>
      <c r="D163" s="189" t="s">
        <v>137</v>
      </c>
      <c r="E163" s="190" t="s">
        <v>561</v>
      </c>
      <c r="F163" s="191" t="s">
        <v>562</v>
      </c>
      <c r="G163" s="192" t="s">
        <v>204</v>
      </c>
      <c r="H163" s="193">
        <v>1672</v>
      </c>
      <c r="I163" s="194"/>
      <c r="J163" s="193">
        <f>ROUND(I163*H163,2)</f>
        <v>0</v>
      </c>
      <c r="K163" s="195"/>
      <c r="L163" s="38"/>
      <c r="M163" s="196" t="s">
        <v>1</v>
      </c>
      <c r="N163" s="197" t="s">
        <v>40</v>
      </c>
      <c r="O163" s="76"/>
      <c r="P163" s="198">
        <f>O163*H163</f>
        <v>0</v>
      </c>
      <c r="Q163" s="198">
        <v>0.00084000000000000003</v>
      </c>
      <c r="R163" s="198">
        <f>Q163*H163</f>
        <v>1.40448</v>
      </c>
      <c r="S163" s="198">
        <v>0</v>
      </c>
      <c r="T163" s="19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0" t="s">
        <v>141</v>
      </c>
      <c r="AT163" s="200" t="s">
        <v>137</v>
      </c>
      <c r="AU163" s="200" t="s">
        <v>85</v>
      </c>
      <c r="AY163" s="18" t="s">
        <v>135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83</v>
      </c>
      <c r="BK163" s="201">
        <f>ROUND(I163*H163,2)</f>
        <v>0</v>
      </c>
      <c r="BL163" s="18" t="s">
        <v>141</v>
      </c>
      <c r="BM163" s="200" t="s">
        <v>563</v>
      </c>
    </row>
    <row r="164" s="14" customFormat="1">
      <c r="A164" s="14"/>
      <c r="B164" s="210"/>
      <c r="C164" s="14"/>
      <c r="D164" s="203" t="s">
        <v>143</v>
      </c>
      <c r="E164" s="211" t="s">
        <v>1</v>
      </c>
      <c r="F164" s="212" t="s">
        <v>564</v>
      </c>
      <c r="G164" s="14"/>
      <c r="H164" s="213">
        <v>1672</v>
      </c>
      <c r="I164" s="214"/>
      <c r="J164" s="14"/>
      <c r="K164" s="14"/>
      <c r="L164" s="210"/>
      <c r="M164" s="215"/>
      <c r="N164" s="216"/>
      <c r="O164" s="216"/>
      <c r="P164" s="216"/>
      <c r="Q164" s="216"/>
      <c r="R164" s="216"/>
      <c r="S164" s="216"/>
      <c r="T164" s="21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1" t="s">
        <v>143</v>
      </c>
      <c r="AU164" s="211" t="s">
        <v>85</v>
      </c>
      <c r="AV164" s="14" t="s">
        <v>85</v>
      </c>
      <c r="AW164" s="14" t="s">
        <v>31</v>
      </c>
      <c r="AX164" s="14" t="s">
        <v>83</v>
      </c>
      <c r="AY164" s="211" t="s">
        <v>135</v>
      </c>
    </row>
    <row r="165" s="2" customFormat="1" ht="21.75" customHeight="1">
      <c r="A165" s="37"/>
      <c r="B165" s="188"/>
      <c r="C165" s="189" t="s">
        <v>208</v>
      </c>
      <c r="D165" s="189" t="s">
        <v>137</v>
      </c>
      <c r="E165" s="190" t="s">
        <v>565</v>
      </c>
      <c r="F165" s="191" t="s">
        <v>566</v>
      </c>
      <c r="G165" s="192" t="s">
        <v>204</v>
      </c>
      <c r="H165" s="193">
        <v>1672</v>
      </c>
      <c r="I165" s="194"/>
      <c r="J165" s="193">
        <f>ROUND(I165*H165,2)</f>
        <v>0</v>
      </c>
      <c r="K165" s="195"/>
      <c r="L165" s="38"/>
      <c r="M165" s="196" t="s">
        <v>1</v>
      </c>
      <c r="N165" s="197" t="s">
        <v>40</v>
      </c>
      <c r="O165" s="76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0" t="s">
        <v>141</v>
      </c>
      <c r="AT165" s="200" t="s">
        <v>137</v>
      </c>
      <c r="AU165" s="200" t="s">
        <v>85</v>
      </c>
      <c r="AY165" s="18" t="s">
        <v>135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83</v>
      </c>
      <c r="BK165" s="201">
        <f>ROUND(I165*H165,2)</f>
        <v>0</v>
      </c>
      <c r="BL165" s="18" t="s">
        <v>141</v>
      </c>
      <c r="BM165" s="200" t="s">
        <v>567</v>
      </c>
    </row>
    <row r="166" s="2" customFormat="1" ht="21.75" customHeight="1">
      <c r="A166" s="37"/>
      <c r="B166" s="188"/>
      <c r="C166" s="189" t="s">
        <v>214</v>
      </c>
      <c r="D166" s="189" t="s">
        <v>137</v>
      </c>
      <c r="E166" s="190" t="s">
        <v>568</v>
      </c>
      <c r="F166" s="191" t="s">
        <v>569</v>
      </c>
      <c r="G166" s="192" t="s">
        <v>140</v>
      </c>
      <c r="H166" s="193">
        <v>279.47000000000003</v>
      </c>
      <c r="I166" s="194"/>
      <c r="J166" s="193">
        <f>ROUND(I166*H166,2)</f>
        <v>0</v>
      </c>
      <c r="K166" s="195"/>
      <c r="L166" s="38"/>
      <c r="M166" s="196" t="s">
        <v>1</v>
      </c>
      <c r="N166" s="197" t="s">
        <v>40</v>
      </c>
      <c r="O166" s="76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0" t="s">
        <v>141</v>
      </c>
      <c r="AT166" s="200" t="s">
        <v>137</v>
      </c>
      <c r="AU166" s="200" t="s">
        <v>85</v>
      </c>
      <c r="AY166" s="18" t="s">
        <v>135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83</v>
      </c>
      <c r="BK166" s="201">
        <f>ROUND(I166*H166,2)</f>
        <v>0</v>
      </c>
      <c r="BL166" s="18" t="s">
        <v>141</v>
      </c>
      <c r="BM166" s="200" t="s">
        <v>570</v>
      </c>
    </row>
    <row r="167" s="13" customFormat="1">
      <c r="A167" s="13"/>
      <c r="B167" s="202"/>
      <c r="C167" s="13"/>
      <c r="D167" s="203" t="s">
        <v>143</v>
      </c>
      <c r="E167" s="204" t="s">
        <v>1</v>
      </c>
      <c r="F167" s="205" t="s">
        <v>571</v>
      </c>
      <c r="G167" s="13"/>
      <c r="H167" s="204" t="s">
        <v>1</v>
      </c>
      <c r="I167" s="206"/>
      <c r="J167" s="13"/>
      <c r="K167" s="13"/>
      <c r="L167" s="202"/>
      <c r="M167" s="207"/>
      <c r="N167" s="208"/>
      <c r="O167" s="208"/>
      <c r="P167" s="208"/>
      <c r="Q167" s="208"/>
      <c r="R167" s="208"/>
      <c r="S167" s="208"/>
      <c r="T167" s="2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4" t="s">
        <v>143</v>
      </c>
      <c r="AU167" s="204" t="s">
        <v>85</v>
      </c>
      <c r="AV167" s="13" t="s">
        <v>83</v>
      </c>
      <c r="AW167" s="13" t="s">
        <v>31</v>
      </c>
      <c r="AX167" s="13" t="s">
        <v>75</v>
      </c>
      <c r="AY167" s="204" t="s">
        <v>135</v>
      </c>
    </row>
    <row r="168" s="14" customFormat="1">
      <c r="A168" s="14"/>
      <c r="B168" s="210"/>
      <c r="C168" s="14"/>
      <c r="D168" s="203" t="s">
        <v>143</v>
      </c>
      <c r="E168" s="211" t="s">
        <v>1</v>
      </c>
      <c r="F168" s="212" t="s">
        <v>572</v>
      </c>
      <c r="G168" s="14"/>
      <c r="H168" s="213">
        <v>322.56</v>
      </c>
      <c r="I168" s="214"/>
      <c r="J168" s="14"/>
      <c r="K168" s="14"/>
      <c r="L168" s="210"/>
      <c r="M168" s="215"/>
      <c r="N168" s="216"/>
      <c r="O168" s="216"/>
      <c r="P168" s="216"/>
      <c r="Q168" s="216"/>
      <c r="R168" s="216"/>
      <c r="S168" s="216"/>
      <c r="T168" s="21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1" t="s">
        <v>143</v>
      </c>
      <c r="AU168" s="211" t="s">
        <v>85</v>
      </c>
      <c r="AV168" s="14" t="s">
        <v>85</v>
      </c>
      <c r="AW168" s="14" t="s">
        <v>31</v>
      </c>
      <c r="AX168" s="14" t="s">
        <v>75</v>
      </c>
      <c r="AY168" s="211" t="s">
        <v>135</v>
      </c>
    </row>
    <row r="169" s="14" customFormat="1">
      <c r="A169" s="14"/>
      <c r="B169" s="210"/>
      <c r="C169" s="14"/>
      <c r="D169" s="203" t="s">
        <v>143</v>
      </c>
      <c r="E169" s="211" t="s">
        <v>1</v>
      </c>
      <c r="F169" s="212" t="s">
        <v>573</v>
      </c>
      <c r="G169" s="14"/>
      <c r="H169" s="213">
        <v>-43.090000000000003</v>
      </c>
      <c r="I169" s="214"/>
      <c r="J169" s="14"/>
      <c r="K169" s="14"/>
      <c r="L169" s="210"/>
      <c r="M169" s="215"/>
      <c r="N169" s="216"/>
      <c r="O169" s="216"/>
      <c r="P169" s="216"/>
      <c r="Q169" s="216"/>
      <c r="R169" s="216"/>
      <c r="S169" s="216"/>
      <c r="T169" s="2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1" t="s">
        <v>143</v>
      </c>
      <c r="AU169" s="211" t="s">
        <v>85</v>
      </c>
      <c r="AV169" s="14" t="s">
        <v>85</v>
      </c>
      <c r="AW169" s="14" t="s">
        <v>31</v>
      </c>
      <c r="AX169" s="14" t="s">
        <v>75</v>
      </c>
      <c r="AY169" s="211" t="s">
        <v>135</v>
      </c>
    </row>
    <row r="170" s="15" customFormat="1">
      <c r="A170" s="15"/>
      <c r="B170" s="218"/>
      <c r="C170" s="15"/>
      <c r="D170" s="203" t="s">
        <v>143</v>
      </c>
      <c r="E170" s="219" t="s">
        <v>1</v>
      </c>
      <c r="F170" s="220" t="s">
        <v>149</v>
      </c>
      <c r="G170" s="15"/>
      <c r="H170" s="221">
        <v>279.47000000000003</v>
      </c>
      <c r="I170" s="222"/>
      <c r="J170" s="15"/>
      <c r="K170" s="15"/>
      <c r="L170" s="218"/>
      <c r="M170" s="223"/>
      <c r="N170" s="224"/>
      <c r="O170" s="224"/>
      <c r="P170" s="224"/>
      <c r="Q170" s="224"/>
      <c r="R170" s="224"/>
      <c r="S170" s="224"/>
      <c r="T170" s="22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9" t="s">
        <v>143</v>
      </c>
      <c r="AU170" s="219" t="s">
        <v>85</v>
      </c>
      <c r="AV170" s="15" t="s">
        <v>141</v>
      </c>
      <c r="AW170" s="15" t="s">
        <v>31</v>
      </c>
      <c r="AX170" s="15" t="s">
        <v>83</v>
      </c>
      <c r="AY170" s="219" t="s">
        <v>135</v>
      </c>
    </row>
    <row r="171" s="2" customFormat="1" ht="16.5" customHeight="1">
      <c r="A171" s="37"/>
      <c r="B171" s="188"/>
      <c r="C171" s="226" t="s">
        <v>218</v>
      </c>
      <c r="D171" s="226" t="s">
        <v>219</v>
      </c>
      <c r="E171" s="227" t="s">
        <v>574</v>
      </c>
      <c r="F171" s="228" t="s">
        <v>575</v>
      </c>
      <c r="G171" s="229" t="s">
        <v>198</v>
      </c>
      <c r="H171" s="230">
        <v>571.20000000000005</v>
      </c>
      <c r="I171" s="231"/>
      <c r="J171" s="230">
        <f>ROUND(I171*H171,2)</f>
        <v>0</v>
      </c>
      <c r="K171" s="232"/>
      <c r="L171" s="233"/>
      <c r="M171" s="234" t="s">
        <v>1</v>
      </c>
      <c r="N171" s="235" t="s">
        <v>40</v>
      </c>
      <c r="O171" s="76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0" t="s">
        <v>183</v>
      </c>
      <c r="AT171" s="200" t="s">
        <v>219</v>
      </c>
      <c r="AU171" s="200" t="s">
        <v>85</v>
      </c>
      <c r="AY171" s="18" t="s">
        <v>135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83</v>
      </c>
      <c r="BK171" s="201">
        <f>ROUND(I171*H171,2)</f>
        <v>0</v>
      </c>
      <c r="BL171" s="18" t="s">
        <v>141</v>
      </c>
      <c r="BM171" s="200" t="s">
        <v>576</v>
      </c>
    </row>
    <row r="172" s="14" customFormat="1">
      <c r="A172" s="14"/>
      <c r="B172" s="210"/>
      <c r="C172" s="14"/>
      <c r="D172" s="203" t="s">
        <v>143</v>
      </c>
      <c r="E172" s="211" t="s">
        <v>1</v>
      </c>
      <c r="F172" s="212" t="s">
        <v>577</v>
      </c>
      <c r="G172" s="14"/>
      <c r="H172" s="213">
        <v>571.20000000000005</v>
      </c>
      <c r="I172" s="214"/>
      <c r="J172" s="14"/>
      <c r="K172" s="14"/>
      <c r="L172" s="210"/>
      <c r="M172" s="215"/>
      <c r="N172" s="216"/>
      <c r="O172" s="216"/>
      <c r="P172" s="216"/>
      <c r="Q172" s="216"/>
      <c r="R172" s="216"/>
      <c r="S172" s="216"/>
      <c r="T172" s="2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1" t="s">
        <v>143</v>
      </c>
      <c r="AU172" s="211" t="s">
        <v>85</v>
      </c>
      <c r="AV172" s="14" t="s">
        <v>85</v>
      </c>
      <c r="AW172" s="14" t="s">
        <v>31</v>
      </c>
      <c r="AX172" s="14" t="s">
        <v>83</v>
      </c>
      <c r="AY172" s="211" t="s">
        <v>135</v>
      </c>
    </row>
    <row r="173" s="13" customFormat="1">
      <c r="A173" s="13"/>
      <c r="B173" s="202"/>
      <c r="C173" s="13"/>
      <c r="D173" s="203" t="s">
        <v>143</v>
      </c>
      <c r="E173" s="204" t="s">
        <v>1</v>
      </c>
      <c r="F173" s="205" t="s">
        <v>578</v>
      </c>
      <c r="G173" s="13"/>
      <c r="H173" s="204" t="s">
        <v>1</v>
      </c>
      <c r="I173" s="206"/>
      <c r="J173" s="13"/>
      <c r="K173" s="13"/>
      <c r="L173" s="202"/>
      <c r="M173" s="207"/>
      <c r="N173" s="208"/>
      <c r="O173" s="208"/>
      <c r="P173" s="208"/>
      <c r="Q173" s="208"/>
      <c r="R173" s="208"/>
      <c r="S173" s="208"/>
      <c r="T173" s="2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4" t="s">
        <v>143</v>
      </c>
      <c r="AU173" s="204" t="s">
        <v>85</v>
      </c>
      <c r="AV173" s="13" t="s">
        <v>83</v>
      </c>
      <c r="AW173" s="13" t="s">
        <v>31</v>
      </c>
      <c r="AX173" s="13" t="s">
        <v>75</v>
      </c>
      <c r="AY173" s="204" t="s">
        <v>135</v>
      </c>
    </row>
    <row r="174" s="2" customFormat="1" ht="21.75" customHeight="1">
      <c r="A174" s="37"/>
      <c r="B174" s="188"/>
      <c r="C174" s="189" t="s">
        <v>8</v>
      </c>
      <c r="D174" s="189" t="s">
        <v>137</v>
      </c>
      <c r="E174" s="190" t="s">
        <v>177</v>
      </c>
      <c r="F174" s="191" t="s">
        <v>178</v>
      </c>
      <c r="G174" s="192" t="s">
        <v>140</v>
      </c>
      <c r="H174" s="193">
        <v>508</v>
      </c>
      <c r="I174" s="194"/>
      <c r="J174" s="193">
        <f>ROUND(I174*H174,2)</f>
        <v>0</v>
      </c>
      <c r="K174" s="195"/>
      <c r="L174" s="38"/>
      <c r="M174" s="196" t="s">
        <v>1</v>
      </c>
      <c r="N174" s="197" t="s">
        <v>40</v>
      </c>
      <c r="O174" s="76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0" t="s">
        <v>141</v>
      </c>
      <c r="AT174" s="200" t="s">
        <v>137</v>
      </c>
      <c r="AU174" s="200" t="s">
        <v>85</v>
      </c>
      <c r="AY174" s="18" t="s">
        <v>135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83</v>
      </c>
      <c r="BK174" s="201">
        <f>ROUND(I174*H174,2)</f>
        <v>0</v>
      </c>
      <c r="BL174" s="18" t="s">
        <v>141</v>
      </c>
      <c r="BM174" s="200" t="s">
        <v>579</v>
      </c>
    </row>
    <row r="175" s="13" customFormat="1">
      <c r="A175" s="13"/>
      <c r="B175" s="202"/>
      <c r="C175" s="13"/>
      <c r="D175" s="203" t="s">
        <v>143</v>
      </c>
      <c r="E175" s="204" t="s">
        <v>1</v>
      </c>
      <c r="F175" s="205" t="s">
        <v>580</v>
      </c>
      <c r="G175" s="13"/>
      <c r="H175" s="204" t="s">
        <v>1</v>
      </c>
      <c r="I175" s="206"/>
      <c r="J175" s="13"/>
      <c r="K175" s="13"/>
      <c r="L175" s="202"/>
      <c r="M175" s="207"/>
      <c r="N175" s="208"/>
      <c r="O175" s="208"/>
      <c r="P175" s="208"/>
      <c r="Q175" s="208"/>
      <c r="R175" s="208"/>
      <c r="S175" s="208"/>
      <c r="T175" s="2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4" t="s">
        <v>143</v>
      </c>
      <c r="AU175" s="204" t="s">
        <v>85</v>
      </c>
      <c r="AV175" s="13" t="s">
        <v>83</v>
      </c>
      <c r="AW175" s="13" t="s">
        <v>31</v>
      </c>
      <c r="AX175" s="13" t="s">
        <v>75</v>
      </c>
      <c r="AY175" s="204" t="s">
        <v>135</v>
      </c>
    </row>
    <row r="176" s="13" customFormat="1">
      <c r="A176" s="13"/>
      <c r="B176" s="202"/>
      <c r="C176" s="13"/>
      <c r="D176" s="203" t="s">
        <v>143</v>
      </c>
      <c r="E176" s="204" t="s">
        <v>1</v>
      </c>
      <c r="F176" s="205" t="s">
        <v>581</v>
      </c>
      <c r="G176" s="13"/>
      <c r="H176" s="204" t="s">
        <v>1</v>
      </c>
      <c r="I176" s="206"/>
      <c r="J176" s="13"/>
      <c r="K176" s="13"/>
      <c r="L176" s="202"/>
      <c r="M176" s="207"/>
      <c r="N176" s="208"/>
      <c r="O176" s="208"/>
      <c r="P176" s="208"/>
      <c r="Q176" s="208"/>
      <c r="R176" s="208"/>
      <c r="S176" s="208"/>
      <c r="T176" s="20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4" t="s">
        <v>143</v>
      </c>
      <c r="AU176" s="204" t="s">
        <v>85</v>
      </c>
      <c r="AV176" s="13" t="s">
        <v>83</v>
      </c>
      <c r="AW176" s="13" t="s">
        <v>31</v>
      </c>
      <c r="AX176" s="13" t="s">
        <v>75</v>
      </c>
      <c r="AY176" s="204" t="s">
        <v>135</v>
      </c>
    </row>
    <row r="177" s="14" customFormat="1">
      <c r="A177" s="14"/>
      <c r="B177" s="210"/>
      <c r="C177" s="14"/>
      <c r="D177" s="203" t="s">
        <v>143</v>
      </c>
      <c r="E177" s="211" t="s">
        <v>1</v>
      </c>
      <c r="F177" s="212" t="s">
        <v>560</v>
      </c>
      <c r="G177" s="14"/>
      <c r="H177" s="213">
        <v>992</v>
      </c>
      <c r="I177" s="214"/>
      <c r="J177" s="14"/>
      <c r="K177" s="14"/>
      <c r="L177" s="210"/>
      <c r="M177" s="215"/>
      <c r="N177" s="216"/>
      <c r="O177" s="216"/>
      <c r="P177" s="216"/>
      <c r="Q177" s="216"/>
      <c r="R177" s="216"/>
      <c r="S177" s="216"/>
      <c r="T177" s="21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1" t="s">
        <v>143</v>
      </c>
      <c r="AU177" s="211" t="s">
        <v>85</v>
      </c>
      <c r="AV177" s="14" t="s">
        <v>85</v>
      </c>
      <c r="AW177" s="14" t="s">
        <v>31</v>
      </c>
      <c r="AX177" s="14" t="s">
        <v>75</v>
      </c>
      <c r="AY177" s="211" t="s">
        <v>135</v>
      </c>
    </row>
    <row r="178" s="13" customFormat="1">
      <c r="A178" s="13"/>
      <c r="B178" s="202"/>
      <c r="C178" s="13"/>
      <c r="D178" s="203" t="s">
        <v>143</v>
      </c>
      <c r="E178" s="204" t="s">
        <v>1</v>
      </c>
      <c r="F178" s="205" t="s">
        <v>582</v>
      </c>
      <c r="G178" s="13"/>
      <c r="H178" s="204" t="s">
        <v>1</v>
      </c>
      <c r="I178" s="206"/>
      <c r="J178" s="13"/>
      <c r="K178" s="13"/>
      <c r="L178" s="202"/>
      <c r="M178" s="207"/>
      <c r="N178" s="208"/>
      <c r="O178" s="208"/>
      <c r="P178" s="208"/>
      <c r="Q178" s="208"/>
      <c r="R178" s="208"/>
      <c r="S178" s="208"/>
      <c r="T178" s="20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4" t="s">
        <v>143</v>
      </c>
      <c r="AU178" s="204" t="s">
        <v>85</v>
      </c>
      <c r="AV178" s="13" t="s">
        <v>83</v>
      </c>
      <c r="AW178" s="13" t="s">
        <v>31</v>
      </c>
      <c r="AX178" s="13" t="s">
        <v>75</v>
      </c>
      <c r="AY178" s="204" t="s">
        <v>135</v>
      </c>
    </row>
    <row r="179" s="13" customFormat="1">
      <c r="A179" s="13"/>
      <c r="B179" s="202"/>
      <c r="C179" s="13"/>
      <c r="D179" s="203" t="s">
        <v>143</v>
      </c>
      <c r="E179" s="204" t="s">
        <v>1</v>
      </c>
      <c r="F179" s="205" t="s">
        <v>583</v>
      </c>
      <c r="G179" s="13"/>
      <c r="H179" s="204" t="s">
        <v>1</v>
      </c>
      <c r="I179" s="206"/>
      <c r="J179" s="13"/>
      <c r="K179" s="13"/>
      <c r="L179" s="202"/>
      <c r="M179" s="207"/>
      <c r="N179" s="208"/>
      <c r="O179" s="208"/>
      <c r="P179" s="208"/>
      <c r="Q179" s="208"/>
      <c r="R179" s="208"/>
      <c r="S179" s="208"/>
      <c r="T179" s="2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4" t="s">
        <v>143</v>
      </c>
      <c r="AU179" s="204" t="s">
        <v>85</v>
      </c>
      <c r="AV179" s="13" t="s">
        <v>83</v>
      </c>
      <c r="AW179" s="13" t="s">
        <v>31</v>
      </c>
      <c r="AX179" s="13" t="s">
        <v>75</v>
      </c>
      <c r="AY179" s="204" t="s">
        <v>135</v>
      </c>
    </row>
    <row r="180" s="14" customFormat="1">
      <c r="A180" s="14"/>
      <c r="B180" s="210"/>
      <c r="C180" s="14"/>
      <c r="D180" s="203" t="s">
        <v>143</v>
      </c>
      <c r="E180" s="211" t="s">
        <v>1</v>
      </c>
      <c r="F180" s="212" t="s">
        <v>584</v>
      </c>
      <c r="G180" s="14"/>
      <c r="H180" s="213">
        <v>-484</v>
      </c>
      <c r="I180" s="214"/>
      <c r="J180" s="14"/>
      <c r="K180" s="14"/>
      <c r="L180" s="210"/>
      <c r="M180" s="215"/>
      <c r="N180" s="216"/>
      <c r="O180" s="216"/>
      <c r="P180" s="216"/>
      <c r="Q180" s="216"/>
      <c r="R180" s="216"/>
      <c r="S180" s="216"/>
      <c r="T180" s="2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11" t="s">
        <v>143</v>
      </c>
      <c r="AU180" s="211" t="s">
        <v>85</v>
      </c>
      <c r="AV180" s="14" t="s">
        <v>85</v>
      </c>
      <c r="AW180" s="14" t="s">
        <v>31</v>
      </c>
      <c r="AX180" s="14" t="s">
        <v>75</v>
      </c>
      <c r="AY180" s="211" t="s">
        <v>135</v>
      </c>
    </row>
    <row r="181" s="15" customFormat="1">
      <c r="A181" s="15"/>
      <c r="B181" s="218"/>
      <c r="C181" s="15"/>
      <c r="D181" s="203" t="s">
        <v>143</v>
      </c>
      <c r="E181" s="219" t="s">
        <v>1</v>
      </c>
      <c r="F181" s="220" t="s">
        <v>149</v>
      </c>
      <c r="G181" s="15"/>
      <c r="H181" s="221">
        <v>508</v>
      </c>
      <c r="I181" s="222"/>
      <c r="J181" s="15"/>
      <c r="K181" s="15"/>
      <c r="L181" s="218"/>
      <c r="M181" s="223"/>
      <c r="N181" s="224"/>
      <c r="O181" s="224"/>
      <c r="P181" s="224"/>
      <c r="Q181" s="224"/>
      <c r="R181" s="224"/>
      <c r="S181" s="224"/>
      <c r="T181" s="22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9" t="s">
        <v>143</v>
      </c>
      <c r="AU181" s="219" t="s">
        <v>85</v>
      </c>
      <c r="AV181" s="15" t="s">
        <v>141</v>
      </c>
      <c r="AW181" s="15" t="s">
        <v>31</v>
      </c>
      <c r="AX181" s="15" t="s">
        <v>83</v>
      </c>
      <c r="AY181" s="219" t="s">
        <v>135</v>
      </c>
    </row>
    <row r="182" s="2" customFormat="1" ht="21.75" customHeight="1">
      <c r="A182" s="37"/>
      <c r="B182" s="188"/>
      <c r="C182" s="189" t="s">
        <v>227</v>
      </c>
      <c r="D182" s="189" t="s">
        <v>137</v>
      </c>
      <c r="E182" s="190" t="s">
        <v>184</v>
      </c>
      <c r="F182" s="191" t="s">
        <v>185</v>
      </c>
      <c r="G182" s="192" t="s">
        <v>140</v>
      </c>
      <c r="H182" s="193">
        <v>484</v>
      </c>
      <c r="I182" s="194"/>
      <c r="J182" s="193">
        <f>ROUND(I182*H182,2)</f>
        <v>0</v>
      </c>
      <c r="K182" s="195"/>
      <c r="L182" s="38"/>
      <c r="M182" s="196" t="s">
        <v>1</v>
      </c>
      <c r="N182" s="197" t="s">
        <v>40</v>
      </c>
      <c r="O182" s="76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0" t="s">
        <v>141</v>
      </c>
      <c r="AT182" s="200" t="s">
        <v>137</v>
      </c>
      <c r="AU182" s="200" t="s">
        <v>85</v>
      </c>
      <c r="AY182" s="18" t="s">
        <v>135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83</v>
      </c>
      <c r="BK182" s="201">
        <f>ROUND(I182*H182,2)</f>
        <v>0</v>
      </c>
      <c r="BL182" s="18" t="s">
        <v>141</v>
      </c>
      <c r="BM182" s="200" t="s">
        <v>585</v>
      </c>
    </row>
    <row r="183" s="13" customFormat="1">
      <c r="A183" s="13"/>
      <c r="B183" s="202"/>
      <c r="C183" s="13"/>
      <c r="D183" s="203" t="s">
        <v>143</v>
      </c>
      <c r="E183" s="204" t="s">
        <v>1</v>
      </c>
      <c r="F183" s="205" t="s">
        <v>586</v>
      </c>
      <c r="G183" s="13"/>
      <c r="H183" s="204" t="s">
        <v>1</v>
      </c>
      <c r="I183" s="206"/>
      <c r="J183" s="13"/>
      <c r="K183" s="13"/>
      <c r="L183" s="202"/>
      <c r="M183" s="207"/>
      <c r="N183" s="208"/>
      <c r="O183" s="208"/>
      <c r="P183" s="208"/>
      <c r="Q183" s="208"/>
      <c r="R183" s="208"/>
      <c r="S183" s="208"/>
      <c r="T183" s="2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4" t="s">
        <v>143</v>
      </c>
      <c r="AU183" s="204" t="s">
        <v>85</v>
      </c>
      <c r="AV183" s="13" t="s">
        <v>83</v>
      </c>
      <c r="AW183" s="13" t="s">
        <v>31</v>
      </c>
      <c r="AX183" s="13" t="s">
        <v>75</v>
      </c>
      <c r="AY183" s="204" t="s">
        <v>135</v>
      </c>
    </row>
    <row r="184" s="14" customFormat="1">
      <c r="A184" s="14"/>
      <c r="B184" s="210"/>
      <c r="C184" s="14"/>
      <c r="D184" s="203" t="s">
        <v>143</v>
      </c>
      <c r="E184" s="211" t="s">
        <v>1</v>
      </c>
      <c r="F184" s="212" t="s">
        <v>587</v>
      </c>
      <c r="G184" s="14"/>
      <c r="H184" s="213">
        <v>484</v>
      </c>
      <c r="I184" s="214"/>
      <c r="J184" s="14"/>
      <c r="K184" s="14"/>
      <c r="L184" s="210"/>
      <c r="M184" s="215"/>
      <c r="N184" s="216"/>
      <c r="O184" s="216"/>
      <c r="P184" s="216"/>
      <c r="Q184" s="216"/>
      <c r="R184" s="216"/>
      <c r="S184" s="216"/>
      <c r="T184" s="21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1" t="s">
        <v>143</v>
      </c>
      <c r="AU184" s="211" t="s">
        <v>85</v>
      </c>
      <c r="AV184" s="14" t="s">
        <v>85</v>
      </c>
      <c r="AW184" s="14" t="s">
        <v>31</v>
      </c>
      <c r="AX184" s="14" t="s">
        <v>83</v>
      </c>
      <c r="AY184" s="211" t="s">
        <v>135</v>
      </c>
    </row>
    <row r="185" s="2" customFormat="1" ht="16.5" customHeight="1">
      <c r="A185" s="37"/>
      <c r="B185" s="188"/>
      <c r="C185" s="189" t="s">
        <v>234</v>
      </c>
      <c r="D185" s="189" t="s">
        <v>137</v>
      </c>
      <c r="E185" s="190" t="s">
        <v>192</v>
      </c>
      <c r="F185" s="191" t="s">
        <v>193</v>
      </c>
      <c r="G185" s="192" t="s">
        <v>140</v>
      </c>
      <c r="H185" s="193">
        <v>484</v>
      </c>
      <c r="I185" s="194"/>
      <c r="J185" s="193">
        <f>ROUND(I185*H185,2)</f>
        <v>0</v>
      </c>
      <c r="K185" s="195"/>
      <c r="L185" s="38"/>
      <c r="M185" s="196" t="s">
        <v>1</v>
      </c>
      <c r="N185" s="197" t="s">
        <v>40</v>
      </c>
      <c r="O185" s="76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0" t="s">
        <v>141</v>
      </c>
      <c r="AT185" s="200" t="s">
        <v>137</v>
      </c>
      <c r="AU185" s="200" t="s">
        <v>85</v>
      </c>
      <c r="AY185" s="18" t="s">
        <v>135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83</v>
      </c>
      <c r="BK185" s="201">
        <f>ROUND(I185*H185,2)</f>
        <v>0</v>
      </c>
      <c r="BL185" s="18" t="s">
        <v>141</v>
      </c>
      <c r="BM185" s="200" t="s">
        <v>588</v>
      </c>
    </row>
    <row r="186" s="2" customFormat="1" ht="21.75" customHeight="1">
      <c r="A186" s="37"/>
      <c r="B186" s="188"/>
      <c r="C186" s="189" t="s">
        <v>239</v>
      </c>
      <c r="D186" s="189" t="s">
        <v>137</v>
      </c>
      <c r="E186" s="190" t="s">
        <v>196</v>
      </c>
      <c r="F186" s="191" t="s">
        <v>197</v>
      </c>
      <c r="G186" s="192" t="s">
        <v>198</v>
      </c>
      <c r="H186" s="193">
        <v>822.79999999999995</v>
      </c>
      <c r="I186" s="194"/>
      <c r="J186" s="193">
        <f>ROUND(I186*H186,2)</f>
        <v>0</v>
      </c>
      <c r="K186" s="195"/>
      <c r="L186" s="38"/>
      <c r="M186" s="196" t="s">
        <v>1</v>
      </c>
      <c r="N186" s="197" t="s">
        <v>40</v>
      </c>
      <c r="O186" s="76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0" t="s">
        <v>141</v>
      </c>
      <c r="AT186" s="200" t="s">
        <v>137</v>
      </c>
      <c r="AU186" s="200" t="s">
        <v>85</v>
      </c>
      <c r="AY186" s="18" t="s">
        <v>135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83</v>
      </c>
      <c r="BK186" s="201">
        <f>ROUND(I186*H186,2)</f>
        <v>0</v>
      </c>
      <c r="BL186" s="18" t="s">
        <v>141</v>
      </c>
      <c r="BM186" s="200" t="s">
        <v>589</v>
      </c>
    </row>
    <row r="187" s="14" customFormat="1">
      <c r="A187" s="14"/>
      <c r="B187" s="210"/>
      <c r="C187" s="14"/>
      <c r="D187" s="203" t="s">
        <v>143</v>
      </c>
      <c r="E187" s="211" t="s">
        <v>1</v>
      </c>
      <c r="F187" s="212" t="s">
        <v>590</v>
      </c>
      <c r="G187" s="14"/>
      <c r="H187" s="213">
        <v>822.79999999999995</v>
      </c>
      <c r="I187" s="214"/>
      <c r="J187" s="14"/>
      <c r="K187" s="14"/>
      <c r="L187" s="210"/>
      <c r="M187" s="215"/>
      <c r="N187" s="216"/>
      <c r="O187" s="216"/>
      <c r="P187" s="216"/>
      <c r="Q187" s="216"/>
      <c r="R187" s="216"/>
      <c r="S187" s="216"/>
      <c r="T187" s="21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1" t="s">
        <v>143</v>
      </c>
      <c r="AU187" s="211" t="s">
        <v>85</v>
      </c>
      <c r="AV187" s="14" t="s">
        <v>85</v>
      </c>
      <c r="AW187" s="14" t="s">
        <v>31</v>
      </c>
      <c r="AX187" s="14" t="s">
        <v>83</v>
      </c>
      <c r="AY187" s="211" t="s">
        <v>135</v>
      </c>
    </row>
    <row r="188" s="2" customFormat="1" ht="21.75" customHeight="1">
      <c r="A188" s="37"/>
      <c r="B188" s="188"/>
      <c r="C188" s="189" t="s">
        <v>244</v>
      </c>
      <c r="D188" s="189" t="s">
        <v>137</v>
      </c>
      <c r="E188" s="190" t="s">
        <v>224</v>
      </c>
      <c r="F188" s="191" t="s">
        <v>225</v>
      </c>
      <c r="G188" s="192" t="s">
        <v>204</v>
      </c>
      <c r="H188" s="193">
        <v>230</v>
      </c>
      <c r="I188" s="194"/>
      <c r="J188" s="193">
        <f>ROUND(I188*H188,2)</f>
        <v>0</v>
      </c>
      <c r="K188" s="195"/>
      <c r="L188" s="38"/>
      <c r="M188" s="196" t="s">
        <v>1</v>
      </c>
      <c r="N188" s="197" t="s">
        <v>40</v>
      </c>
      <c r="O188" s="76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0" t="s">
        <v>141</v>
      </c>
      <c r="AT188" s="200" t="s">
        <v>137</v>
      </c>
      <c r="AU188" s="200" t="s">
        <v>85</v>
      </c>
      <c r="AY188" s="18" t="s">
        <v>135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83</v>
      </c>
      <c r="BK188" s="201">
        <f>ROUND(I188*H188,2)</f>
        <v>0</v>
      </c>
      <c r="BL188" s="18" t="s">
        <v>141</v>
      </c>
      <c r="BM188" s="200" t="s">
        <v>591</v>
      </c>
    </row>
    <row r="189" s="13" customFormat="1">
      <c r="A189" s="13"/>
      <c r="B189" s="202"/>
      <c r="C189" s="13"/>
      <c r="D189" s="203" t="s">
        <v>143</v>
      </c>
      <c r="E189" s="204" t="s">
        <v>1</v>
      </c>
      <c r="F189" s="205" t="s">
        <v>592</v>
      </c>
      <c r="G189" s="13"/>
      <c r="H189" s="204" t="s">
        <v>1</v>
      </c>
      <c r="I189" s="206"/>
      <c r="J189" s="13"/>
      <c r="K189" s="13"/>
      <c r="L189" s="202"/>
      <c r="M189" s="207"/>
      <c r="N189" s="208"/>
      <c r="O189" s="208"/>
      <c r="P189" s="208"/>
      <c r="Q189" s="208"/>
      <c r="R189" s="208"/>
      <c r="S189" s="208"/>
      <c r="T189" s="2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04" t="s">
        <v>143</v>
      </c>
      <c r="AU189" s="204" t="s">
        <v>85</v>
      </c>
      <c r="AV189" s="13" t="s">
        <v>83</v>
      </c>
      <c r="AW189" s="13" t="s">
        <v>31</v>
      </c>
      <c r="AX189" s="13" t="s">
        <v>75</v>
      </c>
      <c r="AY189" s="204" t="s">
        <v>135</v>
      </c>
    </row>
    <row r="190" s="14" customFormat="1">
      <c r="A190" s="14"/>
      <c r="B190" s="210"/>
      <c r="C190" s="14"/>
      <c r="D190" s="203" t="s">
        <v>143</v>
      </c>
      <c r="E190" s="211" t="s">
        <v>1</v>
      </c>
      <c r="F190" s="212" t="s">
        <v>593</v>
      </c>
      <c r="G190" s="14"/>
      <c r="H190" s="213">
        <v>230</v>
      </c>
      <c r="I190" s="214"/>
      <c r="J190" s="14"/>
      <c r="K190" s="14"/>
      <c r="L190" s="210"/>
      <c r="M190" s="215"/>
      <c r="N190" s="216"/>
      <c r="O190" s="216"/>
      <c r="P190" s="216"/>
      <c r="Q190" s="216"/>
      <c r="R190" s="216"/>
      <c r="S190" s="216"/>
      <c r="T190" s="21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1" t="s">
        <v>143</v>
      </c>
      <c r="AU190" s="211" t="s">
        <v>85</v>
      </c>
      <c r="AV190" s="14" t="s">
        <v>85</v>
      </c>
      <c r="AW190" s="14" t="s">
        <v>31</v>
      </c>
      <c r="AX190" s="14" t="s">
        <v>83</v>
      </c>
      <c r="AY190" s="211" t="s">
        <v>135</v>
      </c>
    </row>
    <row r="191" s="2" customFormat="1" ht="16.5" customHeight="1">
      <c r="A191" s="37"/>
      <c r="B191" s="188"/>
      <c r="C191" s="226" t="s">
        <v>182</v>
      </c>
      <c r="D191" s="226" t="s">
        <v>219</v>
      </c>
      <c r="E191" s="227" t="s">
        <v>228</v>
      </c>
      <c r="F191" s="228" t="s">
        <v>229</v>
      </c>
      <c r="G191" s="229" t="s">
        <v>230</v>
      </c>
      <c r="H191" s="230">
        <v>11.85</v>
      </c>
      <c r="I191" s="231"/>
      <c r="J191" s="230">
        <f>ROUND(I191*H191,2)</f>
        <v>0</v>
      </c>
      <c r="K191" s="232"/>
      <c r="L191" s="233"/>
      <c r="M191" s="234" t="s">
        <v>1</v>
      </c>
      <c r="N191" s="235" t="s">
        <v>40</v>
      </c>
      <c r="O191" s="76"/>
      <c r="P191" s="198">
        <f>O191*H191</f>
        <v>0</v>
      </c>
      <c r="Q191" s="198">
        <v>0.001</v>
      </c>
      <c r="R191" s="198">
        <f>Q191*H191</f>
        <v>0.011849999999999999</v>
      </c>
      <c r="S191" s="198">
        <v>0</v>
      </c>
      <c r="T191" s="19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0" t="s">
        <v>183</v>
      </c>
      <c r="AT191" s="200" t="s">
        <v>219</v>
      </c>
      <c r="AU191" s="200" t="s">
        <v>85</v>
      </c>
      <c r="AY191" s="18" t="s">
        <v>135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83</v>
      </c>
      <c r="BK191" s="201">
        <f>ROUND(I191*H191,2)</f>
        <v>0</v>
      </c>
      <c r="BL191" s="18" t="s">
        <v>141</v>
      </c>
      <c r="BM191" s="200" t="s">
        <v>594</v>
      </c>
    </row>
    <row r="192" s="14" customFormat="1">
      <c r="A192" s="14"/>
      <c r="B192" s="210"/>
      <c r="C192" s="14"/>
      <c r="D192" s="203" t="s">
        <v>143</v>
      </c>
      <c r="E192" s="211" t="s">
        <v>1</v>
      </c>
      <c r="F192" s="212" t="s">
        <v>595</v>
      </c>
      <c r="G192" s="14"/>
      <c r="H192" s="213">
        <v>11.85</v>
      </c>
      <c r="I192" s="214"/>
      <c r="J192" s="14"/>
      <c r="K192" s="14"/>
      <c r="L192" s="210"/>
      <c r="M192" s="215"/>
      <c r="N192" s="216"/>
      <c r="O192" s="216"/>
      <c r="P192" s="216"/>
      <c r="Q192" s="216"/>
      <c r="R192" s="216"/>
      <c r="S192" s="216"/>
      <c r="T192" s="2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1" t="s">
        <v>143</v>
      </c>
      <c r="AU192" s="211" t="s">
        <v>85</v>
      </c>
      <c r="AV192" s="14" t="s">
        <v>85</v>
      </c>
      <c r="AW192" s="14" t="s">
        <v>31</v>
      </c>
      <c r="AX192" s="14" t="s">
        <v>83</v>
      </c>
      <c r="AY192" s="211" t="s">
        <v>135</v>
      </c>
    </row>
    <row r="193" s="2" customFormat="1" ht="21.75" customHeight="1">
      <c r="A193" s="37"/>
      <c r="B193" s="188"/>
      <c r="C193" s="189" t="s">
        <v>7</v>
      </c>
      <c r="D193" s="189" t="s">
        <v>137</v>
      </c>
      <c r="E193" s="190" t="s">
        <v>596</v>
      </c>
      <c r="F193" s="191" t="s">
        <v>597</v>
      </c>
      <c r="G193" s="192" t="s">
        <v>140</v>
      </c>
      <c r="H193" s="193">
        <v>356</v>
      </c>
      <c r="I193" s="194"/>
      <c r="J193" s="193">
        <f>ROUND(I193*H193,2)</f>
        <v>0</v>
      </c>
      <c r="K193" s="195"/>
      <c r="L193" s="38"/>
      <c r="M193" s="196" t="s">
        <v>1</v>
      </c>
      <c r="N193" s="197" t="s">
        <v>40</v>
      </c>
      <c r="O193" s="76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0" t="s">
        <v>141</v>
      </c>
      <c r="AT193" s="200" t="s">
        <v>137</v>
      </c>
      <c r="AU193" s="200" t="s">
        <v>85</v>
      </c>
      <c r="AY193" s="18" t="s">
        <v>135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83</v>
      </c>
      <c r="BK193" s="201">
        <f>ROUND(I193*H193,2)</f>
        <v>0</v>
      </c>
      <c r="BL193" s="18" t="s">
        <v>141</v>
      </c>
      <c r="BM193" s="200" t="s">
        <v>598</v>
      </c>
    </row>
    <row r="194" s="13" customFormat="1">
      <c r="A194" s="13"/>
      <c r="B194" s="202"/>
      <c r="C194" s="13"/>
      <c r="D194" s="203" t="s">
        <v>143</v>
      </c>
      <c r="E194" s="204" t="s">
        <v>1</v>
      </c>
      <c r="F194" s="205" t="s">
        <v>599</v>
      </c>
      <c r="G194" s="13"/>
      <c r="H194" s="204" t="s">
        <v>1</v>
      </c>
      <c r="I194" s="206"/>
      <c r="J194" s="13"/>
      <c r="K194" s="13"/>
      <c r="L194" s="202"/>
      <c r="M194" s="207"/>
      <c r="N194" s="208"/>
      <c r="O194" s="208"/>
      <c r="P194" s="208"/>
      <c r="Q194" s="208"/>
      <c r="R194" s="208"/>
      <c r="S194" s="208"/>
      <c r="T194" s="2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4" t="s">
        <v>143</v>
      </c>
      <c r="AU194" s="204" t="s">
        <v>85</v>
      </c>
      <c r="AV194" s="13" t="s">
        <v>83</v>
      </c>
      <c r="AW194" s="13" t="s">
        <v>31</v>
      </c>
      <c r="AX194" s="13" t="s">
        <v>75</v>
      </c>
      <c r="AY194" s="204" t="s">
        <v>135</v>
      </c>
    </row>
    <row r="195" s="13" customFormat="1">
      <c r="A195" s="13"/>
      <c r="B195" s="202"/>
      <c r="C195" s="13"/>
      <c r="D195" s="203" t="s">
        <v>143</v>
      </c>
      <c r="E195" s="204" t="s">
        <v>1</v>
      </c>
      <c r="F195" s="205" t="s">
        <v>600</v>
      </c>
      <c r="G195" s="13"/>
      <c r="H195" s="204" t="s">
        <v>1</v>
      </c>
      <c r="I195" s="206"/>
      <c r="J195" s="13"/>
      <c r="K195" s="13"/>
      <c r="L195" s="202"/>
      <c r="M195" s="207"/>
      <c r="N195" s="208"/>
      <c r="O195" s="208"/>
      <c r="P195" s="208"/>
      <c r="Q195" s="208"/>
      <c r="R195" s="208"/>
      <c r="S195" s="208"/>
      <c r="T195" s="20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4" t="s">
        <v>143</v>
      </c>
      <c r="AU195" s="204" t="s">
        <v>85</v>
      </c>
      <c r="AV195" s="13" t="s">
        <v>83</v>
      </c>
      <c r="AW195" s="13" t="s">
        <v>31</v>
      </c>
      <c r="AX195" s="13" t="s">
        <v>75</v>
      </c>
      <c r="AY195" s="204" t="s">
        <v>135</v>
      </c>
    </row>
    <row r="196" s="13" customFormat="1">
      <c r="A196" s="13"/>
      <c r="B196" s="202"/>
      <c r="C196" s="13"/>
      <c r="D196" s="203" t="s">
        <v>143</v>
      </c>
      <c r="E196" s="204" t="s">
        <v>1</v>
      </c>
      <c r="F196" s="205" t="s">
        <v>601</v>
      </c>
      <c r="G196" s="13"/>
      <c r="H196" s="204" t="s">
        <v>1</v>
      </c>
      <c r="I196" s="206"/>
      <c r="J196" s="13"/>
      <c r="K196" s="13"/>
      <c r="L196" s="202"/>
      <c r="M196" s="207"/>
      <c r="N196" s="208"/>
      <c r="O196" s="208"/>
      <c r="P196" s="208"/>
      <c r="Q196" s="208"/>
      <c r="R196" s="208"/>
      <c r="S196" s="208"/>
      <c r="T196" s="20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4" t="s">
        <v>143</v>
      </c>
      <c r="AU196" s="204" t="s">
        <v>85</v>
      </c>
      <c r="AV196" s="13" t="s">
        <v>83</v>
      </c>
      <c r="AW196" s="13" t="s">
        <v>31</v>
      </c>
      <c r="AX196" s="13" t="s">
        <v>75</v>
      </c>
      <c r="AY196" s="204" t="s">
        <v>135</v>
      </c>
    </row>
    <row r="197" s="13" customFormat="1">
      <c r="A197" s="13"/>
      <c r="B197" s="202"/>
      <c r="C197" s="13"/>
      <c r="D197" s="203" t="s">
        <v>143</v>
      </c>
      <c r="E197" s="204" t="s">
        <v>1</v>
      </c>
      <c r="F197" s="205" t="s">
        <v>602</v>
      </c>
      <c r="G197" s="13"/>
      <c r="H197" s="204" t="s">
        <v>1</v>
      </c>
      <c r="I197" s="206"/>
      <c r="J197" s="13"/>
      <c r="K197" s="13"/>
      <c r="L197" s="202"/>
      <c r="M197" s="207"/>
      <c r="N197" s="208"/>
      <c r="O197" s="208"/>
      <c r="P197" s="208"/>
      <c r="Q197" s="208"/>
      <c r="R197" s="208"/>
      <c r="S197" s="208"/>
      <c r="T197" s="20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4" t="s">
        <v>143</v>
      </c>
      <c r="AU197" s="204" t="s">
        <v>85</v>
      </c>
      <c r="AV197" s="13" t="s">
        <v>83</v>
      </c>
      <c r="AW197" s="13" t="s">
        <v>31</v>
      </c>
      <c r="AX197" s="13" t="s">
        <v>75</v>
      </c>
      <c r="AY197" s="204" t="s">
        <v>135</v>
      </c>
    </row>
    <row r="198" s="14" customFormat="1">
      <c r="A198" s="14"/>
      <c r="B198" s="210"/>
      <c r="C198" s="14"/>
      <c r="D198" s="203" t="s">
        <v>143</v>
      </c>
      <c r="E198" s="211" t="s">
        <v>1</v>
      </c>
      <c r="F198" s="212" t="s">
        <v>603</v>
      </c>
      <c r="G198" s="14"/>
      <c r="H198" s="213">
        <v>356</v>
      </c>
      <c r="I198" s="214"/>
      <c r="J198" s="14"/>
      <c r="K198" s="14"/>
      <c r="L198" s="210"/>
      <c r="M198" s="215"/>
      <c r="N198" s="216"/>
      <c r="O198" s="216"/>
      <c r="P198" s="216"/>
      <c r="Q198" s="216"/>
      <c r="R198" s="216"/>
      <c r="S198" s="216"/>
      <c r="T198" s="21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1" t="s">
        <v>143</v>
      </c>
      <c r="AU198" s="211" t="s">
        <v>85</v>
      </c>
      <c r="AV198" s="14" t="s">
        <v>85</v>
      </c>
      <c r="AW198" s="14" t="s">
        <v>31</v>
      </c>
      <c r="AX198" s="14" t="s">
        <v>83</v>
      </c>
      <c r="AY198" s="211" t="s">
        <v>135</v>
      </c>
    </row>
    <row r="199" s="12" customFormat="1" ht="22.8" customHeight="1">
      <c r="A199" s="12"/>
      <c r="B199" s="175"/>
      <c r="C199" s="12"/>
      <c r="D199" s="176" t="s">
        <v>74</v>
      </c>
      <c r="E199" s="186" t="s">
        <v>201</v>
      </c>
      <c r="F199" s="186" t="s">
        <v>233</v>
      </c>
      <c r="G199" s="12"/>
      <c r="H199" s="12"/>
      <c r="I199" s="178"/>
      <c r="J199" s="187">
        <f>BK199</f>
        <v>0</v>
      </c>
      <c r="K199" s="12"/>
      <c r="L199" s="175"/>
      <c r="M199" s="180"/>
      <c r="N199" s="181"/>
      <c r="O199" s="181"/>
      <c r="P199" s="182">
        <f>SUM(P200:P218)</f>
        <v>0</v>
      </c>
      <c r="Q199" s="181"/>
      <c r="R199" s="182">
        <f>SUM(R200:R218)</f>
        <v>0</v>
      </c>
      <c r="S199" s="181"/>
      <c r="T199" s="183">
        <f>SUM(T200:T218)</f>
        <v>9.8831999999999987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76" t="s">
        <v>83</v>
      </c>
      <c r="AT199" s="184" t="s">
        <v>74</v>
      </c>
      <c r="AU199" s="184" t="s">
        <v>83</v>
      </c>
      <c r="AY199" s="176" t="s">
        <v>135</v>
      </c>
      <c r="BK199" s="185">
        <f>SUM(BK200:BK218)</f>
        <v>0</v>
      </c>
    </row>
    <row r="200" s="2" customFormat="1" ht="21.75" customHeight="1">
      <c r="A200" s="37"/>
      <c r="B200" s="188"/>
      <c r="C200" s="189" t="s">
        <v>259</v>
      </c>
      <c r="D200" s="189" t="s">
        <v>137</v>
      </c>
      <c r="E200" s="190" t="s">
        <v>604</v>
      </c>
      <c r="F200" s="191" t="s">
        <v>605</v>
      </c>
      <c r="G200" s="192" t="s">
        <v>204</v>
      </c>
      <c r="H200" s="193">
        <v>12</v>
      </c>
      <c r="I200" s="194"/>
      <c r="J200" s="193">
        <f>ROUND(I200*H200,2)</f>
        <v>0</v>
      </c>
      <c r="K200" s="195"/>
      <c r="L200" s="38"/>
      <c r="M200" s="196" t="s">
        <v>1</v>
      </c>
      <c r="N200" s="197" t="s">
        <v>40</v>
      </c>
      <c r="O200" s="76"/>
      <c r="P200" s="198">
        <f>O200*H200</f>
        <v>0</v>
      </c>
      <c r="Q200" s="198">
        <v>0</v>
      </c>
      <c r="R200" s="198">
        <f>Q200*H200</f>
        <v>0</v>
      </c>
      <c r="S200" s="198">
        <v>0.28999999999999998</v>
      </c>
      <c r="T200" s="199">
        <f>S200*H200</f>
        <v>3.4799999999999995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0" t="s">
        <v>141</v>
      </c>
      <c r="AT200" s="200" t="s">
        <v>137</v>
      </c>
      <c r="AU200" s="200" t="s">
        <v>85</v>
      </c>
      <c r="AY200" s="18" t="s">
        <v>135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83</v>
      </c>
      <c r="BK200" s="201">
        <f>ROUND(I200*H200,2)</f>
        <v>0</v>
      </c>
      <c r="BL200" s="18" t="s">
        <v>141</v>
      </c>
      <c r="BM200" s="200" t="s">
        <v>606</v>
      </c>
    </row>
    <row r="201" s="13" customFormat="1">
      <c r="A201" s="13"/>
      <c r="B201" s="202"/>
      <c r="C201" s="13"/>
      <c r="D201" s="203" t="s">
        <v>143</v>
      </c>
      <c r="E201" s="204" t="s">
        <v>1</v>
      </c>
      <c r="F201" s="205" t="s">
        <v>607</v>
      </c>
      <c r="G201" s="13"/>
      <c r="H201" s="204" t="s">
        <v>1</v>
      </c>
      <c r="I201" s="206"/>
      <c r="J201" s="13"/>
      <c r="K201" s="13"/>
      <c r="L201" s="202"/>
      <c r="M201" s="207"/>
      <c r="N201" s="208"/>
      <c r="O201" s="208"/>
      <c r="P201" s="208"/>
      <c r="Q201" s="208"/>
      <c r="R201" s="208"/>
      <c r="S201" s="208"/>
      <c r="T201" s="20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4" t="s">
        <v>143</v>
      </c>
      <c r="AU201" s="204" t="s">
        <v>85</v>
      </c>
      <c r="AV201" s="13" t="s">
        <v>83</v>
      </c>
      <c r="AW201" s="13" t="s">
        <v>31</v>
      </c>
      <c r="AX201" s="13" t="s">
        <v>75</v>
      </c>
      <c r="AY201" s="204" t="s">
        <v>135</v>
      </c>
    </row>
    <row r="202" s="14" customFormat="1">
      <c r="A202" s="14"/>
      <c r="B202" s="210"/>
      <c r="C202" s="14"/>
      <c r="D202" s="203" t="s">
        <v>143</v>
      </c>
      <c r="E202" s="211" t="s">
        <v>1</v>
      </c>
      <c r="F202" s="212" t="s">
        <v>208</v>
      </c>
      <c r="G202" s="14"/>
      <c r="H202" s="213">
        <v>12</v>
      </c>
      <c r="I202" s="214"/>
      <c r="J202" s="14"/>
      <c r="K202" s="14"/>
      <c r="L202" s="210"/>
      <c r="M202" s="215"/>
      <c r="N202" s="216"/>
      <c r="O202" s="216"/>
      <c r="P202" s="216"/>
      <c r="Q202" s="216"/>
      <c r="R202" s="216"/>
      <c r="S202" s="216"/>
      <c r="T202" s="21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1" t="s">
        <v>143</v>
      </c>
      <c r="AU202" s="211" t="s">
        <v>85</v>
      </c>
      <c r="AV202" s="14" t="s">
        <v>85</v>
      </c>
      <c r="AW202" s="14" t="s">
        <v>31</v>
      </c>
      <c r="AX202" s="14" t="s">
        <v>83</v>
      </c>
      <c r="AY202" s="211" t="s">
        <v>135</v>
      </c>
    </row>
    <row r="203" s="2" customFormat="1" ht="21.75" customHeight="1">
      <c r="A203" s="37"/>
      <c r="B203" s="188"/>
      <c r="C203" s="189" t="s">
        <v>266</v>
      </c>
      <c r="D203" s="189" t="s">
        <v>137</v>
      </c>
      <c r="E203" s="190" t="s">
        <v>608</v>
      </c>
      <c r="F203" s="191" t="s">
        <v>609</v>
      </c>
      <c r="G203" s="192" t="s">
        <v>204</v>
      </c>
      <c r="H203" s="193">
        <v>12</v>
      </c>
      <c r="I203" s="194"/>
      <c r="J203" s="193">
        <f>ROUND(I203*H203,2)</f>
        <v>0</v>
      </c>
      <c r="K203" s="195"/>
      <c r="L203" s="38"/>
      <c r="M203" s="196" t="s">
        <v>1</v>
      </c>
      <c r="N203" s="197" t="s">
        <v>40</v>
      </c>
      <c r="O203" s="76"/>
      <c r="P203" s="198">
        <f>O203*H203</f>
        <v>0</v>
      </c>
      <c r="Q203" s="198">
        <v>0</v>
      </c>
      <c r="R203" s="198">
        <f>Q203*H203</f>
        <v>0</v>
      </c>
      <c r="S203" s="198">
        <v>0.22</v>
      </c>
      <c r="T203" s="199">
        <f>S203*H203</f>
        <v>2.6400000000000001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0" t="s">
        <v>141</v>
      </c>
      <c r="AT203" s="200" t="s">
        <v>137</v>
      </c>
      <c r="AU203" s="200" t="s">
        <v>85</v>
      </c>
      <c r="AY203" s="18" t="s">
        <v>135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83</v>
      </c>
      <c r="BK203" s="201">
        <f>ROUND(I203*H203,2)</f>
        <v>0</v>
      </c>
      <c r="BL203" s="18" t="s">
        <v>141</v>
      </c>
      <c r="BM203" s="200" t="s">
        <v>610</v>
      </c>
    </row>
    <row r="204" s="13" customFormat="1">
      <c r="A204" s="13"/>
      <c r="B204" s="202"/>
      <c r="C204" s="13"/>
      <c r="D204" s="203" t="s">
        <v>143</v>
      </c>
      <c r="E204" s="204" t="s">
        <v>1</v>
      </c>
      <c r="F204" s="205" t="s">
        <v>607</v>
      </c>
      <c r="G204" s="13"/>
      <c r="H204" s="204" t="s">
        <v>1</v>
      </c>
      <c r="I204" s="206"/>
      <c r="J204" s="13"/>
      <c r="K204" s="13"/>
      <c r="L204" s="202"/>
      <c r="M204" s="207"/>
      <c r="N204" s="208"/>
      <c r="O204" s="208"/>
      <c r="P204" s="208"/>
      <c r="Q204" s="208"/>
      <c r="R204" s="208"/>
      <c r="S204" s="208"/>
      <c r="T204" s="2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4" t="s">
        <v>143</v>
      </c>
      <c r="AU204" s="204" t="s">
        <v>85</v>
      </c>
      <c r="AV204" s="13" t="s">
        <v>83</v>
      </c>
      <c r="AW204" s="13" t="s">
        <v>31</v>
      </c>
      <c r="AX204" s="13" t="s">
        <v>75</v>
      </c>
      <c r="AY204" s="204" t="s">
        <v>135</v>
      </c>
    </row>
    <row r="205" s="14" customFormat="1">
      <c r="A205" s="14"/>
      <c r="B205" s="210"/>
      <c r="C205" s="14"/>
      <c r="D205" s="203" t="s">
        <v>143</v>
      </c>
      <c r="E205" s="211" t="s">
        <v>1</v>
      </c>
      <c r="F205" s="212" t="s">
        <v>208</v>
      </c>
      <c r="G205" s="14"/>
      <c r="H205" s="213">
        <v>12</v>
      </c>
      <c r="I205" s="214"/>
      <c r="J205" s="14"/>
      <c r="K205" s="14"/>
      <c r="L205" s="210"/>
      <c r="M205" s="215"/>
      <c r="N205" s="216"/>
      <c r="O205" s="216"/>
      <c r="P205" s="216"/>
      <c r="Q205" s="216"/>
      <c r="R205" s="216"/>
      <c r="S205" s="216"/>
      <c r="T205" s="21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1" t="s">
        <v>143</v>
      </c>
      <c r="AU205" s="211" t="s">
        <v>85</v>
      </c>
      <c r="AV205" s="14" t="s">
        <v>85</v>
      </c>
      <c r="AW205" s="14" t="s">
        <v>31</v>
      </c>
      <c r="AX205" s="14" t="s">
        <v>83</v>
      </c>
      <c r="AY205" s="211" t="s">
        <v>135</v>
      </c>
    </row>
    <row r="206" s="2" customFormat="1" ht="21.75" customHeight="1">
      <c r="A206" s="37"/>
      <c r="B206" s="188"/>
      <c r="C206" s="189" t="s">
        <v>272</v>
      </c>
      <c r="D206" s="189" t="s">
        <v>137</v>
      </c>
      <c r="E206" s="190" t="s">
        <v>611</v>
      </c>
      <c r="F206" s="191" t="s">
        <v>612</v>
      </c>
      <c r="G206" s="192" t="s">
        <v>204</v>
      </c>
      <c r="H206" s="193">
        <v>38.399999999999999</v>
      </c>
      <c r="I206" s="194"/>
      <c r="J206" s="193">
        <f>ROUND(I206*H206,2)</f>
        <v>0</v>
      </c>
      <c r="K206" s="195"/>
      <c r="L206" s="38"/>
      <c r="M206" s="196" t="s">
        <v>1</v>
      </c>
      <c r="N206" s="197" t="s">
        <v>40</v>
      </c>
      <c r="O206" s="76"/>
      <c r="P206" s="198">
        <f>O206*H206</f>
        <v>0</v>
      </c>
      <c r="Q206" s="198">
        <v>0</v>
      </c>
      <c r="R206" s="198">
        <f>Q206*H206</f>
        <v>0</v>
      </c>
      <c r="S206" s="198">
        <v>0.098000000000000004</v>
      </c>
      <c r="T206" s="199">
        <f>S206*H206</f>
        <v>3.7631999999999999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00" t="s">
        <v>141</v>
      </c>
      <c r="AT206" s="200" t="s">
        <v>137</v>
      </c>
      <c r="AU206" s="200" t="s">
        <v>85</v>
      </c>
      <c r="AY206" s="18" t="s">
        <v>135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83</v>
      </c>
      <c r="BK206" s="201">
        <f>ROUND(I206*H206,2)</f>
        <v>0</v>
      </c>
      <c r="BL206" s="18" t="s">
        <v>141</v>
      </c>
      <c r="BM206" s="200" t="s">
        <v>613</v>
      </c>
    </row>
    <row r="207" s="13" customFormat="1">
      <c r="A207" s="13"/>
      <c r="B207" s="202"/>
      <c r="C207" s="13"/>
      <c r="D207" s="203" t="s">
        <v>143</v>
      </c>
      <c r="E207" s="204" t="s">
        <v>1</v>
      </c>
      <c r="F207" s="205" t="s">
        <v>614</v>
      </c>
      <c r="G207" s="13"/>
      <c r="H207" s="204" t="s">
        <v>1</v>
      </c>
      <c r="I207" s="206"/>
      <c r="J207" s="13"/>
      <c r="K207" s="13"/>
      <c r="L207" s="202"/>
      <c r="M207" s="207"/>
      <c r="N207" s="208"/>
      <c r="O207" s="208"/>
      <c r="P207" s="208"/>
      <c r="Q207" s="208"/>
      <c r="R207" s="208"/>
      <c r="S207" s="208"/>
      <c r="T207" s="20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4" t="s">
        <v>143</v>
      </c>
      <c r="AU207" s="204" t="s">
        <v>85</v>
      </c>
      <c r="AV207" s="13" t="s">
        <v>83</v>
      </c>
      <c r="AW207" s="13" t="s">
        <v>31</v>
      </c>
      <c r="AX207" s="13" t="s">
        <v>75</v>
      </c>
      <c r="AY207" s="204" t="s">
        <v>135</v>
      </c>
    </row>
    <row r="208" s="13" customFormat="1">
      <c r="A208" s="13"/>
      <c r="B208" s="202"/>
      <c r="C208" s="13"/>
      <c r="D208" s="203" t="s">
        <v>143</v>
      </c>
      <c r="E208" s="204" t="s">
        <v>1</v>
      </c>
      <c r="F208" s="205" t="s">
        <v>615</v>
      </c>
      <c r="G208" s="13"/>
      <c r="H208" s="204" t="s">
        <v>1</v>
      </c>
      <c r="I208" s="206"/>
      <c r="J208" s="13"/>
      <c r="K208" s="13"/>
      <c r="L208" s="202"/>
      <c r="M208" s="207"/>
      <c r="N208" s="208"/>
      <c r="O208" s="208"/>
      <c r="P208" s="208"/>
      <c r="Q208" s="208"/>
      <c r="R208" s="208"/>
      <c r="S208" s="208"/>
      <c r="T208" s="2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4" t="s">
        <v>143</v>
      </c>
      <c r="AU208" s="204" t="s">
        <v>85</v>
      </c>
      <c r="AV208" s="13" t="s">
        <v>83</v>
      </c>
      <c r="AW208" s="13" t="s">
        <v>31</v>
      </c>
      <c r="AX208" s="13" t="s">
        <v>75</v>
      </c>
      <c r="AY208" s="204" t="s">
        <v>135</v>
      </c>
    </row>
    <row r="209" s="14" customFormat="1">
      <c r="A209" s="14"/>
      <c r="B209" s="210"/>
      <c r="C209" s="14"/>
      <c r="D209" s="203" t="s">
        <v>143</v>
      </c>
      <c r="E209" s="211" t="s">
        <v>1</v>
      </c>
      <c r="F209" s="212" t="s">
        <v>616</v>
      </c>
      <c r="G209" s="14"/>
      <c r="H209" s="213">
        <v>38.399999999999999</v>
      </c>
      <c r="I209" s="214"/>
      <c r="J209" s="14"/>
      <c r="K209" s="14"/>
      <c r="L209" s="210"/>
      <c r="M209" s="215"/>
      <c r="N209" s="216"/>
      <c r="O209" s="216"/>
      <c r="P209" s="216"/>
      <c r="Q209" s="216"/>
      <c r="R209" s="216"/>
      <c r="S209" s="216"/>
      <c r="T209" s="21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1" t="s">
        <v>143</v>
      </c>
      <c r="AU209" s="211" t="s">
        <v>85</v>
      </c>
      <c r="AV209" s="14" t="s">
        <v>85</v>
      </c>
      <c r="AW209" s="14" t="s">
        <v>31</v>
      </c>
      <c r="AX209" s="14" t="s">
        <v>83</v>
      </c>
      <c r="AY209" s="211" t="s">
        <v>135</v>
      </c>
    </row>
    <row r="210" s="2" customFormat="1" ht="16.5" customHeight="1">
      <c r="A210" s="37"/>
      <c r="B210" s="188"/>
      <c r="C210" s="189" t="s">
        <v>278</v>
      </c>
      <c r="D210" s="189" t="s">
        <v>137</v>
      </c>
      <c r="E210" s="190" t="s">
        <v>245</v>
      </c>
      <c r="F210" s="191" t="s">
        <v>246</v>
      </c>
      <c r="G210" s="192" t="s">
        <v>198</v>
      </c>
      <c r="H210" s="193">
        <v>9.9000000000000004</v>
      </c>
      <c r="I210" s="194"/>
      <c r="J210" s="193">
        <f>ROUND(I210*H210,2)</f>
        <v>0</v>
      </c>
      <c r="K210" s="195"/>
      <c r="L210" s="38"/>
      <c r="M210" s="196" t="s">
        <v>1</v>
      </c>
      <c r="N210" s="197" t="s">
        <v>40</v>
      </c>
      <c r="O210" s="76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0" t="s">
        <v>141</v>
      </c>
      <c r="AT210" s="200" t="s">
        <v>137</v>
      </c>
      <c r="AU210" s="200" t="s">
        <v>85</v>
      </c>
      <c r="AY210" s="18" t="s">
        <v>135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83</v>
      </c>
      <c r="BK210" s="201">
        <f>ROUND(I210*H210,2)</f>
        <v>0</v>
      </c>
      <c r="BL210" s="18" t="s">
        <v>141</v>
      </c>
      <c r="BM210" s="200" t="s">
        <v>617</v>
      </c>
    </row>
    <row r="211" s="13" customFormat="1">
      <c r="A211" s="13"/>
      <c r="B211" s="202"/>
      <c r="C211" s="13"/>
      <c r="D211" s="203" t="s">
        <v>143</v>
      </c>
      <c r="E211" s="204" t="s">
        <v>1</v>
      </c>
      <c r="F211" s="205" t="s">
        <v>618</v>
      </c>
      <c r="G211" s="13"/>
      <c r="H211" s="204" t="s">
        <v>1</v>
      </c>
      <c r="I211" s="206"/>
      <c r="J211" s="13"/>
      <c r="K211" s="13"/>
      <c r="L211" s="202"/>
      <c r="M211" s="207"/>
      <c r="N211" s="208"/>
      <c r="O211" s="208"/>
      <c r="P211" s="208"/>
      <c r="Q211" s="208"/>
      <c r="R211" s="208"/>
      <c r="S211" s="208"/>
      <c r="T211" s="20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4" t="s">
        <v>143</v>
      </c>
      <c r="AU211" s="204" t="s">
        <v>85</v>
      </c>
      <c r="AV211" s="13" t="s">
        <v>83</v>
      </c>
      <c r="AW211" s="13" t="s">
        <v>31</v>
      </c>
      <c r="AX211" s="13" t="s">
        <v>75</v>
      </c>
      <c r="AY211" s="204" t="s">
        <v>135</v>
      </c>
    </row>
    <row r="212" s="14" customFormat="1">
      <c r="A212" s="14"/>
      <c r="B212" s="210"/>
      <c r="C212" s="14"/>
      <c r="D212" s="203" t="s">
        <v>143</v>
      </c>
      <c r="E212" s="211" t="s">
        <v>1</v>
      </c>
      <c r="F212" s="212" t="s">
        <v>619</v>
      </c>
      <c r="G212" s="14"/>
      <c r="H212" s="213">
        <v>9.9000000000000004</v>
      </c>
      <c r="I212" s="214"/>
      <c r="J212" s="14"/>
      <c r="K212" s="14"/>
      <c r="L212" s="210"/>
      <c r="M212" s="215"/>
      <c r="N212" s="216"/>
      <c r="O212" s="216"/>
      <c r="P212" s="216"/>
      <c r="Q212" s="216"/>
      <c r="R212" s="216"/>
      <c r="S212" s="216"/>
      <c r="T212" s="21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1" t="s">
        <v>143</v>
      </c>
      <c r="AU212" s="211" t="s">
        <v>85</v>
      </c>
      <c r="AV212" s="14" t="s">
        <v>85</v>
      </c>
      <c r="AW212" s="14" t="s">
        <v>31</v>
      </c>
      <c r="AX212" s="14" t="s">
        <v>83</v>
      </c>
      <c r="AY212" s="211" t="s">
        <v>135</v>
      </c>
    </row>
    <row r="213" s="2" customFormat="1" ht="21.75" customHeight="1">
      <c r="A213" s="37"/>
      <c r="B213" s="188"/>
      <c r="C213" s="189" t="s">
        <v>282</v>
      </c>
      <c r="D213" s="189" t="s">
        <v>137</v>
      </c>
      <c r="E213" s="190" t="s">
        <v>250</v>
      </c>
      <c r="F213" s="191" t="s">
        <v>251</v>
      </c>
      <c r="G213" s="192" t="s">
        <v>198</v>
      </c>
      <c r="H213" s="193">
        <v>89.099999999999994</v>
      </c>
      <c r="I213" s="194"/>
      <c r="J213" s="193">
        <f>ROUND(I213*H213,2)</f>
        <v>0</v>
      </c>
      <c r="K213" s="195"/>
      <c r="L213" s="38"/>
      <c r="M213" s="196" t="s">
        <v>1</v>
      </c>
      <c r="N213" s="197" t="s">
        <v>40</v>
      </c>
      <c r="O213" s="76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0" t="s">
        <v>141</v>
      </c>
      <c r="AT213" s="200" t="s">
        <v>137</v>
      </c>
      <c r="AU213" s="200" t="s">
        <v>85</v>
      </c>
      <c r="AY213" s="18" t="s">
        <v>135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83</v>
      </c>
      <c r="BK213" s="201">
        <f>ROUND(I213*H213,2)</f>
        <v>0</v>
      </c>
      <c r="BL213" s="18" t="s">
        <v>141</v>
      </c>
      <c r="BM213" s="200" t="s">
        <v>620</v>
      </c>
    </row>
    <row r="214" s="13" customFormat="1">
      <c r="A214" s="13"/>
      <c r="B214" s="202"/>
      <c r="C214" s="13"/>
      <c r="D214" s="203" t="s">
        <v>143</v>
      </c>
      <c r="E214" s="204" t="s">
        <v>1</v>
      </c>
      <c r="F214" s="205" t="s">
        <v>253</v>
      </c>
      <c r="G214" s="13"/>
      <c r="H214" s="204" t="s">
        <v>1</v>
      </c>
      <c r="I214" s="206"/>
      <c r="J214" s="13"/>
      <c r="K214" s="13"/>
      <c r="L214" s="202"/>
      <c r="M214" s="207"/>
      <c r="N214" s="208"/>
      <c r="O214" s="208"/>
      <c r="P214" s="208"/>
      <c r="Q214" s="208"/>
      <c r="R214" s="208"/>
      <c r="S214" s="208"/>
      <c r="T214" s="2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4" t="s">
        <v>143</v>
      </c>
      <c r="AU214" s="204" t="s">
        <v>85</v>
      </c>
      <c r="AV214" s="13" t="s">
        <v>83</v>
      </c>
      <c r="AW214" s="13" t="s">
        <v>31</v>
      </c>
      <c r="AX214" s="13" t="s">
        <v>75</v>
      </c>
      <c r="AY214" s="204" t="s">
        <v>135</v>
      </c>
    </row>
    <row r="215" s="14" customFormat="1">
      <c r="A215" s="14"/>
      <c r="B215" s="210"/>
      <c r="C215" s="14"/>
      <c r="D215" s="203" t="s">
        <v>143</v>
      </c>
      <c r="E215" s="211" t="s">
        <v>1</v>
      </c>
      <c r="F215" s="212" t="s">
        <v>621</v>
      </c>
      <c r="G215" s="14"/>
      <c r="H215" s="213">
        <v>89.099999999999994</v>
      </c>
      <c r="I215" s="214"/>
      <c r="J215" s="14"/>
      <c r="K215" s="14"/>
      <c r="L215" s="210"/>
      <c r="M215" s="215"/>
      <c r="N215" s="216"/>
      <c r="O215" s="216"/>
      <c r="P215" s="216"/>
      <c r="Q215" s="216"/>
      <c r="R215" s="216"/>
      <c r="S215" s="216"/>
      <c r="T215" s="21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1" t="s">
        <v>143</v>
      </c>
      <c r="AU215" s="211" t="s">
        <v>85</v>
      </c>
      <c r="AV215" s="14" t="s">
        <v>85</v>
      </c>
      <c r="AW215" s="14" t="s">
        <v>31</v>
      </c>
      <c r="AX215" s="14" t="s">
        <v>83</v>
      </c>
      <c r="AY215" s="211" t="s">
        <v>135</v>
      </c>
    </row>
    <row r="216" s="2" customFormat="1" ht="21.75" customHeight="1">
      <c r="A216" s="37"/>
      <c r="B216" s="188"/>
      <c r="C216" s="189" t="s">
        <v>286</v>
      </c>
      <c r="D216" s="189" t="s">
        <v>137</v>
      </c>
      <c r="E216" s="190" t="s">
        <v>255</v>
      </c>
      <c r="F216" s="191" t="s">
        <v>256</v>
      </c>
      <c r="G216" s="192" t="s">
        <v>198</v>
      </c>
      <c r="H216" s="193">
        <v>6.4000000000000004</v>
      </c>
      <c r="I216" s="194"/>
      <c r="J216" s="193">
        <f>ROUND(I216*H216,2)</f>
        <v>0</v>
      </c>
      <c r="K216" s="195"/>
      <c r="L216" s="38"/>
      <c r="M216" s="196" t="s">
        <v>1</v>
      </c>
      <c r="N216" s="197" t="s">
        <v>40</v>
      </c>
      <c r="O216" s="76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0" t="s">
        <v>141</v>
      </c>
      <c r="AT216" s="200" t="s">
        <v>137</v>
      </c>
      <c r="AU216" s="200" t="s">
        <v>85</v>
      </c>
      <c r="AY216" s="18" t="s">
        <v>135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83</v>
      </c>
      <c r="BK216" s="201">
        <f>ROUND(I216*H216,2)</f>
        <v>0</v>
      </c>
      <c r="BL216" s="18" t="s">
        <v>141</v>
      </c>
      <c r="BM216" s="200" t="s">
        <v>622</v>
      </c>
    </row>
    <row r="217" s="2" customFormat="1" ht="21.75" customHeight="1">
      <c r="A217" s="37"/>
      <c r="B217" s="188"/>
      <c r="C217" s="189" t="s">
        <v>293</v>
      </c>
      <c r="D217" s="189" t="s">
        <v>137</v>
      </c>
      <c r="E217" s="190" t="s">
        <v>623</v>
      </c>
      <c r="F217" s="191" t="s">
        <v>624</v>
      </c>
      <c r="G217" s="192" t="s">
        <v>198</v>
      </c>
      <c r="H217" s="193">
        <v>3.5</v>
      </c>
      <c r="I217" s="194"/>
      <c r="J217" s="193">
        <f>ROUND(I217*H217,2)</f>
        <v>0</v>
      </c>
      <c r="K217" s="195"/>
      <c r="L217" s="38"/>
      <c r="M217" s="196" t="s">
        <v>1</v>
      </c>
      <c r="N217" s="197" t="s">
        <v>40</v>
      </c>
      <c r="O217" s="76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0" t="s">
        <v>141</v>
      </c>
      <c r="AT217" s="200" t="s">
        <v>137</v>
      </c>
      <c r="AU217" s="200" t="s">
        <v>85</v>
      </c>
      <c r="AY217" s="18" t="s">
        <v>135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83</v>
      </c>
      <c r="BK217" s="201">
        <f>ROUND(I217*H217,2)</f>
        <v>0</v>
      </c>
      <c r="BL217" s="18" t="s">
        <v>141</v>
      </c>
      <c r="BM217" s="200" t="s">
        <v>625</v>
      </c>
    </row>
    <row r="218" s="14" customFormat="1">
      <c r="A218" s="14"/>
      <c r="B218" s="210"/>
      <c r="C218" s="14"/>
      <c r="D218" s="203" t="s">
        <v>143</v>
      </c>
      <c r="E218" s="211" t="s">
        <v>1</v>
      </c>
      <c r="F218" s="212" t="s">
        <v>626</v>
      </c>
      <c r="G218" s="14"/>
      <c r="H218" s="213">
        <v>3.5</v>
      </c>
      <c r="I218" s="214"/>
      <c r="J218" s="14"/>
      <c r="K218" s="14"/>
      <c r="L218" s="210"/>
      <c r="M218" s="215"/>
      <c r="N218" s="216"/>
      <c r="O218" s="216"/>
      <c r="P218" s="216"/>
      <c r="Q218" s="216"/>
      <c r="R218" s="216"/>
      <c r="S218" s="216"/>
      <c r="T218" s="21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1" t="s">
        <v>143</v>
      </c>
      <c r="AU218" s="211" t="s">
        <v>85</v>
      </c>
      <c r="AV218" s="14" t="s">
        <v>85</v>
      </c>
      <c r="AW218" s="14" t="s">
        <v>31</v>
      </c>
      <c r="AX218" s="14" t="s">
        <v>83</v>
      </c>
      <c r="AY218" s="211" t="s">
        <v>135</v>
      </c>
    </row>
    <row r="219" s="12" customFormat="1" ht="22.8" customHeight="1">
      <c r="A219" s="12"/>
      <c r="B219" s="175"/>
      <c r="C219" s="12"/>
      <c r="D219" s="176" t="s">
        <v>74</v>
      </c>
      <c r="E219" s="186" t="s">
        <v>7</v>
      </c>
      <c r="F219" s="186" t="s">
        <v>258</v>
      </c>
      <c r="G219" s="12"/>
      <c r="H219" s="12"/>
      <c r="I219" s="178"/>
      <c r="J219" s="187">
        <f>BK219</f>
        <v>0</v>
      </c>
      <c r="K219" s="12"/>
      <c r="L219" s="175"/>
      <c r="M219" s="180"/>
      <c r="N219" s="181"/>
      <c r="O219" s="181"/>
      <c r="P219" s="182">
        <f>SUM(P220:P222)</f>
        <v>0</v>
      </c>
      <c r="Q219" s="181"/>
      <c r="R219" s="182">
        <f>SUM(R220:R222)</f>
        <v>6.4562400000000002</v>
      </c>
      <c r="S219" s="181"/>
      <c r="T219" s="18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76" t="s">
        <v>83</v>
      </c>
      <c r="AT219" s="184" t="s">
        <v>74</v>
      </c>
      <c r="AU219" s="184" t="s">
        <v>83</v>
      </c>
      <c r="AY219" s="176" t="s">
        <v>135</v>
      </c>
      <c r="BK219" s="185">
        <f>SUM(BK220:BK222)</f>
        <v>0</v>
      </c>
    </row>
    <row r="220" s="2" customFormat="1" ht="21.75" customHeight="1">
      <c r="A220" s="37"/>
      <c r="B220" s="188"/>
      <c r="C220" s="189" t="s">
        <v>301</v>
      </c>
      <c r="D220" s="189" t="s">
        <v>137</v>
      </c>
      <c r="E220" s="190" t="s">
        <v>260</v>
      </c>
      <c r="F220" s="191" t="s">
        <v>627</v>
      </c>
      <c r="G220" s="192" t="s">
        <v>262</v>
      </c>
      <c r="H220" s="193">
        <v>28</v>
      </c>
      <c r="I220" s="194"/>
      <c r="J220" s="193">
        <f>ROUND(I220*H220,2)</f>
        <v>0</v>
      </c>
      <c r="K220" s="195"/>
      <c r="L220" s="38"/>
      <c r="M220" s="196" t="s">
        <v>1</v>
      </c>
      <c r="N220" s="197" t="s">
        <v>40</v>
      </c>
      <c r="O220" s="76"/>
      <c r="P220" s="198">
        <f>O220*H220</f>
        <v>0</v>
      </c>
      <c r="Q220" s="198">
        <v>0.23058000000000001</v>
      </c>
      <c r="R220" s="198">
        <f>Q220*H220</f>
        <v>6.4562400000000002</v>
      </c>
      <c r="S220" s="198">
        <v>0</v>
      </c>
      <c r="T220" s="19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00" t="s">
        <v>141</v>
      </c>
      <c r="AT220" s="200" t="s">
        <v>137</v>
      </c>
      <c r="AU220" s="200" t="s">
        <v>85</v>
      </c>
      <c r="AY220" s="18" t="s">
        <v>135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83</v>
      </c>
      <c r="BK220" s="201">
        <f>ROUND(I220*H220,2)</f>
        <v>0</v>
      </c>
      <c r="BL220" s="18" t="s">
        <v>141</v>
      </c>
      <c r="BM220" s="200" t="s">
        <v>628</v>
      </c>
    </row>
    <row r="221" s="13" customFormat="1">
      <c r="A221" s="13"/>
      <c r="B221" s="202"/>
      <c r="C221" s="13"/>
      <c r="D221" s="203" t="s">
        <v>143</v>
      </c>
      <c r="E221" s="204" t="s">
        <v>1</v>
      </c>
      <c r="F221" s="205" t="s">
        <v>629</v>
      </c>
      <c r="G221" s="13"/>
      <c r="H221" s="204" t="s">
        <v>1</v>
      </c>
      <c r="I221" s="206"/>
      <c r="J221" s="13"/>
      <c r="K221" s="13"/>
      <c r="L221" s="202"/>
      <c r="M221" s="207"/>
      <c r="N221" s="208"/>
      <c r="O221" s="208"/>
      <c r="P221" s="208"/>
      <c r="Q221" s="208"/>
      <c r="R221" s="208"/>
      <c r="S221" s="208"/>
      <c r="T221" s="20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4" t="s">
        <v>143</v>
      </c>
      <c r="AU221" s="204" t="s">
        <v>85</v>
      </c>
      <c r="AV221" s="13" t="s">
        <v>83</v>
      </c>
      <c r="AW221" s="13" t="s">
        <v>31</v>
      </c>
      <c r="AX221" s="13" t="s">
        <v>75</v>
      </c>
      <c r="AY221" s="204" t="s">
        <v>135</v>
      </c>
    </row>
    <row r="222" s="14" customFormat="1">
      <c r="A222" s="14"/>
      <c r="B222" s="210"/>
      <c r="C222" s="14"/>
      <c r="D222" s="203" t="s">
        <v>143</v>
      </c>
      <c r="E222" s="211" t="s">
        <v>1</v>
      </c>
      <c r="F222" s="212" t="s">
        <v>293</v>
      </c>
      <c r="G222" s="14"/>
      <c r="H222" s="213">
        <v>28</v>
      </c>
      <c r="I222" s="214"/>
      <c r="J222" s="14"/>
      <c r="K222" s="14"/>
      <c r="L222" s="210"/>
      <c r="M222" s="215"/>
      <c r="N222" s="216"/>
      <c r="O222" s="216"/>
      <c r="P222" s="216"/>
      <c r="Q222" s="216"/>
      <c r="R222" s="216"/>
      <c r="S222" s="216"/>
      <c r="T222" s="2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1" t="s">
        <v>143</v>
      </c>
      <c r="AU222" s="211" t="s">
        <v>85</v>
      </c>
      <c r="AV222" s="14" t="s">
        <v>85</v>
      </c>
      <c r="AW222" s="14" t="s">
        <v>31</v>
      </c>
      <c r="AX222" s="14" t="s">
        <v>83</v>
      </c>
      <c r="AY222" s="211" t="s">
        <v>135</v>
      </c>
    </row>
    <row r="223" s="12" customFormat="1" ht="22.8" customHeight="1">
      <c r="A223" s="12"/>
      <c r="B223" s="175"/>
      <c r="C223" s="12"/>
      <c r="D223" s="176" t="s">
        <v>74</v>
      </c>
      <c r="E223" s="186" t="s">
        <v>374</v>
      </c>
      <c r="F223" s="186" t="s">
        <v>630</v>
      </c>
      <c r="G223" s="12"/>
      <c r="H223" s="12"/>
      <c r="I223" s="178"/>
      <c r="J223" s="187">
        <f>BK223</f>
        <v>0</v>
      </c>
      <c r="K223" s="12"/>
      <c r="L223" s="175"/>
      <c r="M223" s="180"/>
      <c r="N223" s="181"/>
      <c r="O223" s="181"/>
      <c r="P223" s="182">
        <f>SUM(P224:P233)</f>
        <v>0</v>
      </c>
      <c r="Q223" s="181"/>
      <c r="R223" s="182">
        <f>SUM(R224:R233)</f>
        <v>1.0428</v>
      </c>
      <c r="S223" s="181"/>
      <c r="T223" s="183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76" t="s">
        <v>83</v>
      </c>
      <c r="AT223" s="184" t="s">
        <v>74</v>
      </c>
      <c r="AU223" s="184" t="s">
        <v>83</v>
      </c>
      <c r="AY223" s="176" t="s">
        <v>135</v>
      </c>
      <c r="BK223" s="185">
        <f>SUM(BK224:BK233)</f>
        <v>0</v>
      </c>
    </row>
    <row r="224" s="2" customFormat="1" ht="21.75" customHeight="1">
      <c r="A224" s="37"/>
      <c r="B224" s="188"/>
      <c r="C224" s="189" t="s">
        <v>305</v>
      </c>
      <c r="D224" s="189" t="s">
        <v>137</v>
      </c>
      <c r="E224" s="190" t="s">
        <v>631</v>
      </c>
      <c r="F224" s="191" t="s">
        <v>632</v>
      </c>
      <c r="G224" s="192" t="s">
        <v>140</v>
      </c>
      <c r="H224" s="193">
        <v>76</v>
      </c>
      <c r="I224" s="194"/>
      <c r="J224" s="193">
        <f>ROUND(I224*H224,2)</f>
        <v>0</v>
      </c>
      <c r="K224" s="195"/>
      <c r="L224" s="38"/>
      <c r="M224" s="196" t="s">
        <v>1</v>
      </c>
      <c r="N224" s="197" t="s">
        <v>40</v>
      </c>
      <c r="O224" s="76"/>
      <c r="P224" s="198">
        <f>O224*H224</f>
        <v>0</v>
      </c>
      <c r="Q224" s="198">
        <v>0</v>
      </c>
      <c r="R224" s="198">
        <f>Q224*H224</f>
        <v>0</v>
      </c>
      <c r="S224" s="198">
        <v>0</v>
      </c>
      <c r="T224" s="19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0" t="s">
        <v>141</v>
      </c>
      <c r="AT224" s="200" t="s">
        <v>137</v>
      </c>
      <c r="AU224" s="200" t="s">
        <v>85</v>
      </c>
      <c r="AY224" s="18" t="s">
        <v>135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83</v>
      </c>
      <c r="BK224" s="201">
        <f>ROUND(I224*H224,2)</f>
        <v>0</v>
      </c>
      <c r="BL224" s="18" t="s">
        <v>141</v>
      </c>
      <c r="BM224" s="200" t="s">
        <v>633</v>
      </c>
    </row>
    <row r="225" s="13" customFormat="1">
      <c r="A225" s="13"/>
      <c r="B225" s="202"/>
      <c r="C225" s="13"/>
      <c r="D225" s="203" t="s">
        <v>143</v>
      </c>
      <c r="E225" s="204" t="s">
        <v>1</v>
      </c>
      <c r="F225" s="205" t="s">
        <v>634</v>
      </c>
      <c r="G225" s="13"/>
      <c r="H225" s="204" t="s">
        <v>1</v>
      </c>
      <c r="I225" s="206"/>
      <c r="J225" s="13"/>
      <c r="K225" s="13"/>
      <c r="L225" s="202"/>
      <c r="M225" s="207"/>
      <c r="N225" s="208"/>
      <c r="O225" s="208"/>
      <c r="P225" s="208"/>
      <c r="Q225" s="208"/>
      <c r="R225" s="208"/>
      <c r="S225" s="208"/>
      <c r="T225" s="20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4" t="s">
        <v>143</v>
      </c>
      <c r="AU225" s="204" t="s">
        <v>85</v>
      </c>
      <c r="AV225" s="13" t="s">
        <v>83</v>
      </c>
      <c r="AW225" s="13" t="s">
        <v>31</v>
      </c>
      <c r="AX225" s="13" t="s">
        <v>75</v>
      </c>
      <c r="AY225" s="204" t="s">
        <v>135</v>
      </c>
    </row>
    <row r="226" s="14" customFormat="1">
      <c r="A226" s="14"/>
      <c r="B226" s="210"/>
      <c r="C226" s="14"/>
      <c r="D226" s="203" t="s">
        <v>143</v>
      </c>
      <c r="E226" s="211" t="s">
        <v>1</v>
      </c>
      <c r="F226" s="212" t="s">
        <v>635</v>
      </c>
      <c r="G226" s="14"/>
      <c r="H226" s="213">
        <v>76</v>
      </c>
      <c r="I226" s="214"/>
      <c r="J226" s="14"/>
      <c r="K226" s="14"/>
      <c r="L226" s="210"/>
      <c r="M226" s="215"/>
      <c r="N226" s="216"/>
      <c r="O226" s="216"/>
      <c r="P226" s="216"/>
      <c r="Q226" s="216"/>
      <c r="R226" s="216"/>
      <c r="S226" s="216"/>
      <c r="T226" s="2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1" t="s">
        <v>143</v>
      </c>
      <c r="AU226" s="211" t="s">
        <v>85</v>
      </c>
      <c r="AV226" s="14" t="s">
        <v>85</v>
      </c>
      <c r="AW226" s="14" t="s">
        <v>31</v>
      </c>
      <c r="AX226" s="14" t="s">
        <v>83</v>
      </c>
      <c r="AY226" s="211" t="s">
        <v>135</v>
      </c>
    </row>
    <row r="227" s="2" customFormat="1" ht="16.5" customHeight="1">
      <c r="A227" s="37"/>
      <c r="B227" s="188"/>
      <c r="C227" s="189" t="s">
        <v>309</v>
      </c>
      <c r="D227" s="189" t="s">
        <v>137</v>
      </c>
      <c r="E227" s="190" t="s">
        <v>636</v>
      </c>
      <c r="F227" s="191" t="s">
        <v>637</v>
      </c>
      <c r="G227" s="192" t="s">
        <v>377</v>
      </c>
      <c r="H227" s="193">
        <v>18</v>
      </c>
      <c r="I227" s="194"/>
      <c r="J227" s="193">
        <f>ROUND(I227*H227,2)</f>
        <v>0</v>
      </c>
      <c r="K227" s="195"/>
      <c r="L227" s="38"/>
      <c r="M227" s="196" t="s">
        <v>1</v>
      </c>
      <c r="N227" s="197" t="s">
        <v>40</v>
      </c>
      <c r="O227" s="76"/>
      <c r="P227" s="198">
        <f>O227*H227</f>
        <v>0</v>
      </c>
      <c r="Q227" s="198">
        <v>0.0066</v>
      </c>
      <c r="R227" s="198">
        <f>Q227*H227</f>
        <v>0.1188</v>
      </c>
      <c r="S227" s="198">
        <v>0</v>
      </c>
      <c r="T227" s="19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0" t="s">
        <v>141</v>
      </c>
      <c r="AT227" s="200" t="s">
        <v>137</v>
      </c>
      <c r="AU227" s="200" t="s">
        <v>85</v>
      </c>
      <c r="AY227" s="18" t="s">
        <v>135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83</v>
      </c>
      <c r="BK227" s="201">
        <f>ROUND(I227*H227,2)</f>
        <v>0</v>
      </c>
      <c r="BL227" s="18" t="s">
        <v>141</v>
      </c>
      <c r="BM227" s="200" t="s">
        <v>638</v>
      </c>
    </row>
    <row r="228" s="13" customFormat="1">
      <c r="A228" s="13"/>
      <c r="B228" s="202"/>
      <c r="C228" s="13"/>
      <c r="D228" s="203" t="s">
        <v>143</v>
      </c>
      <c r="E228" s="204" t="s">
        <v>1</v>
      </c>
      <c r="F228" s="205" t="s">
        <v>639</v>
      </c>
      <c r="G228" s="13"/>
      <c r="H228" s="204" t="s">
        <v>1</v>
      </c>
      <c r="I228" s="206"/>
      <c r="J228" s="13"/>
      <c r="K228" s="13"/>
      <c r="L228" s="202"/>
      <c r="M228" s="207"/>
      <c r="N228" s="208"/>
      <c r="O228" s="208"/>
      <c r="P228" s="208"/>
      <c r="Q228" s="208"/>
      <c r="R228" s="208"/>
      <c r="S228" s="208"/>
      <c r="T228" s="20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4" t="s">
        <v>143</v>
      </c>
      <c r="AU228" s="204" t="s">
        <v>85</v>
      </c>
      <c r="AV228" s="13" t="s">
        <v>83</v>
      </c>
      <c r="AW228" s="13" t="s">
        <v>31</v>
      </c>
      <c r="AX228" s="13" t="s">
        <v>75</v>
      </c>
      <c r="AY228" s="204" t="s">
        <v>135</v>
      </c>
    </row>
    <row r="229" s="14" customFormat="1">
      <c r="A229" s="14"/>
      <c r="B229" s="210"/>
      <c r="C229" s="14"/>
      <c r="D229" s="203" t="s">
        <v>143</v>
      </c>
      <c r="E229" s="211" t="s">
        <v>1</v>
      </c>
      <c r="F229" s="212" t="s">
        <v>640</v>
      </c>
      <c r="G229" s="14"/>
      <c r="H229" s="213">
        <v>18</v>
      </c>
      <c r="I229" s="214"/>
      <c r="J229" s="14"/>
      <c r="K229" s="14"/>
      <c r="L229" s="210"/>
      <c r="M229" s="215"/>
      <c r="N229" s="216"/>
      <c r="O229" s="216"/>
      <c r="P229" s="216"/>
      <c r="Q229" s="216"/>
      <c r="R229" s="216"/>
      <c r="S229" s="216"/>
      <c r="T229" s="2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1" t="s">
        <v>143</v>
      </c>
      <c r="AU229" s="211" t="s">
        <v>85</v>
      </c>
      <c r="AV229" s="14" t="s">
        <v>85</v>
      </c>
      <c r="AW229" s="14" t="s">
        <v>31</v>
      </c>
      <c r="AX229" s="14" t="s">
        <v>83</v>
      </c>
      <c r="AY229" s="211" t="s">
        <v>135</v>
      </c>
    </row>
    <row r="230" s="2" customFormat="1" ht="21.75" customHeight="1">
      <c r="A230" s="37"/>
      <c r="B230" s="188"/>
      <c r="C230" s="226" t="s">
        <v>313</v>
      </c>
      <c r="D230" s="226" t="s">
        <v>219</v>
      </c>
      <c r="E230" s="227" t="s">
        <v>641</v>
      </c>
      <c r="F230" s="228" t="s">
        <v>642</v>
      </c>
      <c r="G230" s="229" t="s">
        <v>377</v>
      </c>
      <c r="H230" s="230">
        <v>3</v>
      </c>
      <c r="I230" s="231"/>
      <c r="J230" s="230">
        <f>ROUND(I230*H230,2)</f>
        <v>0</v>
      </c>
      <c r="K230" s="232"/>
      <c r="L230" s="233"/>
      <c r="M230" s="234" t="s">
        <v>1</v>
      </c>
      <c r="N230" s="235" t="s">
        <v>40</v>
      </c>
      <c r="O230" s="76"/>
      <c r="P230" s="198">
        <f>O230*H230</f>
        <v>0</v>
      </c>
      <c r="Q230" s="198">
        <v>0.028000000000000001</v>
      </c>
      <c r="R230" s="198">
        <f>Q230*H230</f>
        <v>0.084000000000000005</v>
      </c>
      <c r="S230" s="198">
        <v>0</v>
      </c>
      <c r="T230" s="19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00" t="s">
        <v>183</v>
      </c>
      <c r="AT230" s="200" t="s">
        <v>219</v>
      </c>
      <c r="AU230" s="200" t="s">
        <v>85</v>
      </c>
      <c r="AY230" s="18" t="s">
        <v>135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83</v>
      </c>
      <c r="BK230" s="201">
        <f>ROUND(I230*H230,2)</f>
        <v>0</v>
      </c>
      <c r="BL230" s="18" t="s">
        <v>141</v>
      </c>
      <c r="BM230" s="200" t="s">
        <v>643</v>
      </c>
    </row>
    <row r="231" s="2" customFormat="1" ht="21.75" customHeight="1">
      <c r="A231" s="37"/>
      <c r="B231" s="188"/>
      <c r="C231" s="226" t="s">
        <v>317</v>
      </c>
      <c r="D231" s="226" t="s">
        <v>219</v>
      </c>
      <c r="E231" s="227" t="s">
        <v>644</v>
      </c>
      <c r="F231" s="228" t="s">
        <v>645</v>
      </c>
      <c r="G231" s="229" t="s">
        <v>377</v>
      </c>
      <c r="H231" s="230">
        <v>4</v>
      </c>
      <c r="I231" s="231"/>
      <c r="J231" s="230">
        <f>ROUND(I231*H231,2)</f>
        <v>0</v>
      </c>
      <c r="K231" s="232"/>
      <c r="L231" s="233"/>
      <c r="M231" s="234" t="s">
        <v>1</v>
      </c>
      <c r="N231" s="235" t="s">
        <v>40</v>
      </c>
      <c r="O231" s="76"/>
      <c r="P231" s="198">
        <f>O231*H231</f>
        <v>0</v>
      </c>
      <c r="Q231" s="198">
        <v>0.040000000000000001</v>
      </c>
      <c r="R231" s="198">
        <f>Q231*H231</f>
        <v>0.16</v>
      </c>
      <c r="S231" s="198">
        <v>0</v>
      </c>
      <c r="T231" s="19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0" t="s">
        <v>183</v>
      </c>
      <c r="AT231" s="200" t="s">
        <v>219</v>
      </c>
      <c r="AU231" s="200" t="s">
        <v>85</v>
      </c>
      <c r="AY231" s="18" t="s">
        <v>135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83</v>
      </c>
      <c r="BK231" s="201">
        <f>ROUND(I231*H231,2)</f>
        <v>0</v>
      </c>
      <c r="BL231" s="18" t="s">
        <v>141</v>
      </c>
      <c r="BM231" s="200" t="s">
        <v>646</v>
      </c>
    </row>
    <row r="232" s="2" customFormat="1" ht="21.75" customHeight="1">
      <c r="A232" s="37"/>
      <c r="B232" s="188"/>
      <c r="C232" s="226" t="s">
        <v>323</v>
      </c>
      <c r="D232" s="226" t="s">
        <v>219</v>
      </c>
      <c r="E232" s="227" t="s">
        <v>647</v>
      </c>
      <c r="F232" s="228" t="s">
        <v>648</v>
      </c>
      <c r="G232" s="229" t="s">
        <v>377</v>
      </c>
      <c r="H232" s="230">
        <v>4</v>
      </c>
      <c r="I232" s="231"/>
      <c r="J232" s="230">
        <f>ROUND(I232*H232,2)</f>
        <v>0</v>
      </c>
      <c r="K232" s="232"/>
      <c r="L232" s="233"/>
      <c r="M232" s="234" t="s">
        <v>1</v>
      </c>
      <c r="N232" s="235" t="s">
        <v>40</v>
      </c>
      <c r="O232" s="76"/>
      <c r="P232" s="198">
        <f>O232*H232</f>
        <v>0</v>
      </c>
      <c r="Q232" s="198">
        <v>0.050999999999999997</v>
      </c>
      <c r="R232" s="198">
        <f>Q232*H232</f>
        <v>0.20399999999999999</v>
      </c>
      <c r="S232" s="198">
        <v>0</v>
      </c>
      <c r="T232" s="19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0" t="s">
        <v>183</v>
      </c>
      <c r="AT232" s="200" t="s">
        <v>219</v>
      </c>
      <c r="AU232" s="200" t="s">
        <v>85</v>
      </c>
      <c r="AY232" s="18" t="s">
        <v>135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83</v>
      </c>
      <c r="BK232" s="201">
        <f>ROUND(I232*H232,2)</f>
        <v>0</v>
      </c>
      <c r="BL232" s="18" t="s">
        <v>141</v>
      </c>
      <c r="BM232" s="200" t="s">
        <v>649</v>
      </c>
    </row>
    <row r="233" s="2" customFormat="1" ht="21.75" customHeight="1">
      <c r="A233" s="37"/>
      <c r="B233" s="188"/>
      <c r="C233" s="226" t="s">
        <v>329</v>
      </c>
      <c r="D233" s="226" t="s">
        <v>219</v>
      </c>
      <c r="E233" s="227" t="s">
        <v>650</v>
      </c>
      <c r="F233" s="228" t="s">
        <v>651</v>
      </c>
      <c r="G233" s="229" t="s">
        <v>377</v>
      </c>
      <c r="H233" s="230">
        <v>7</v>
      </c>
      <c r="I233" s="231"/>
      <c r="J233" s="230">
        <f>ROUND(I233*H233,2)</f>
        <v>0</v>
      </c>
      <c r="K233" s="232"/>
      <c r="L233" s="233"/>
      <c r="M233" s="234" t="s">
        <v>1</v>
      </c>
      <c r="N233" s="235" t="s">
        <v>40</v>
      </c>
      <c r="O233" s="76"/>
      <c r="P233" s="198">
        <f>O233*H233</f>
        <v>0</v>
      </c>
      <c r="Q233" s="198">
        <v>0.068000000000000005</v>
      </c>
      <c r="R233" s="198">
        <f>Q233*H233</f>
        <v>0.47600000000000003</v>
      </c>
      <c r="S233" s="198">
        <v>0</v>
      </c>
      <c r="T233" s="19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0" t="s">
        <v>183</v>
      </c>
      <c r="AT233" s="200" t="s">
        <v>219</v>
      </c>
      <c r="AU233" s="200" t="s">
        <v>85</v>
      </c>
      <c r="AY233" s="18" t="s">
        <v>135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83</v>
      </c>
      <c r="BK233" s="201">
        <f>ROUND(I233*H233,2)</f>
        <v>0</v>
      </c>
      <c r="BL233" s="18" t="s">
        <v>141</v>
      </c>
      <c r="BM233" s="200" t="s">
        <v>652</v>
      </c>
    </row>
    <row r="234" s="12" customFormat="1" ht="22.8" customHeight="1">
      <c r="A234" s="12"/>
      <c r="B234" s="175"/>
      <c r="C234" s="12"/>
      <c r="D234" s="176" t="s">
        <v>74</v>
      </c>
      <c r="E234" s="186" t="s">
        <v>165</v>
      </c>
      <c r="F234" s="186" t="s">
        <v>653</v>
      </c>
      <c r="G234" s="12"/>
      <c r="H234" s="12"/>
      <c r="I234" s="178"/>
      <c r="J234" s="187">
        <f>BK234</f>
        <v>0</v>
      </c>
      <c r="K234" s="12"/>
      <c r="L234" s="175"/>
      <c r="M234" s="180"/>
      <c r="N234" s="181"/>
      <c r="O234" s="181"/>
      <c r="P234" s="182">
        <f>SUM(P235:P250)</f>
        <v>0</v>
      </c>
      <c r="Q234" s="181"/>
      <c r="R234" s="182">
        <f>SUM(R235:R250)</f>
        <v>0</v>
      </c>
      <c r="S234" s="181"/>
      <c r="T234" s="183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76" t="s">
        <v>83</v>
      </c>
      <c r="AT234" s="184" t="s">
        <v>74</v>
      </c>
      <c r="AU234" s="184" t="s">
        <v>83</v>
      </c>
      <c r="AY234" s="176" t="s">
        <v>135</v>
      </c>
      <c r="BK234" s="185">
        <f>SUM(BK235:BK250)</f>
        <v>0</v>
      </c>
    </row>
    <row r="235" s="2" customFormat="1" ht="16.5" customHeight="1">
      <c r="A235" s="37"/>
      <c r="B235" s="188"/>
      <c r="C235" s="189" t="s">
        <v>333</v>
      </c>
      <c r="D235" s="189" t="s">
        <v>137</v>
      </c>
      <c r="E235" s="190" t="s">
        <v>654</v>
      </c>
      <c r="F235" s="191" t="s">
        <v>655</v>
      </c>
      <c r="G235" s="192" t="s">
        <v>204</v>
      </c>
      <c r="H235" s="193">
        <v>12</v>
      </c>
      <c r="I235" s="194"/>
      <c r="J235" s="193">
        <f>ROUND(I235*H235,2)</f>
        <v>0</v>
      </c>
      <c r="K235" s="195"/>
      <c r="L235" s="38"/>
      <c r="M235" s="196" t="s">
        <v>1</v>
      </c>
      <c r="N235" s="197" t="s">
        <v>40</v>
      </c>
      <c r="O235" s="76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0" t="s">
        <v>141</v>
      </c>
      <c r="AT235" s="200" t="s">
        <v>137</v>
      </c>
      <c r="AU235" s="200" t="s">
        <v>85</v>
      </c>
      <c r="AY235" s="18" t="s">
        <v>135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83</v>
      </c>
      <c r="BK235" s="201">
        <f>ROUND(I235*H235,2)</f>
        <v>0</v>
      </c>
      <c r="BL235" s="18" t="s">
        <v>141</v>
      </c>
      <c r="BM235" s="200" t="s">
        <v>656</v>
      </c>
    </row>
    <row r="236" s="13" customFormat="1">
      <c r="A236" s="13"/>
      <c r="B236" s="202"/>
      <c r="C236" s="13"/>
      <c r="D236" s="203" t="s">
        <v>143</v>
      </c>
      <c r="E236" s="204" t="s">
        <v>1</v>
      </c>
      <c r="F236" s="205" t="s">
        <v>607</v>
      </c>
      <c r="G236" s="13"/>
      <c r="H236" s="204" t="s">
        <v>1</v>
      </c>
      <c r="I236" s="206"/>
      <c r="J236" s="13"/>
      <c r="K236" s="13"/>
      <c r="L236" s="202"/>
      <c r="M236" s="207"/>
      <c r="N236" s="208"/>
      <c r="O236" s="208"/>
      <c r="P236" s="208"/>
      <c r="Q236" s="208"/>
      <c r="R236" s="208"/>
      <c r="S236" s="208"/>
      <c r="T236" s="20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4" t="s">
        <v>143</v>
      </c>
      <c r="AU236" s="204" t="s">
        <v>85</v>
      </c>
      <c r="AV236" s="13" t="s">
        <v>83</v>
      </c>
      <c r="AW236" s="13" t="s">
        <v>31</v>
      </c>
      <c r="AX236" s="13" t="s">
        <v>75</v>
      </c>
      <c r="AY236" s="204" t="s">
        <v>135</v>
      </c>
    </row>
    <row r="237" s="13" customFormat="1">
      <c r="A237" s="13"/>
      <c r="B237" s="202"/>
      <c r="C237" s="13"/>
      <c r="D237" s="203" t="s">
        <v>143</v>
      </c>
      <c r="E237" s="204" t="s">
        <v>1</v>
      </c>
      <c r="F237" s="205" t="s">
        <v>657</v>
      </c>
      <c r="G237" s="13"/>
      <c r="H237" s="204" t="s">
        <v>1</v>
      </c>
      <c r="I237" s="206"/>
      <c r="J237" s="13"/>
      <c r="K237" s="13"/>
      <c r="L237" s="202"/>
      <c r="M237" s="207"/>
      <c r="N237" s="208"/>
      <c r="O237" s="208"/>
      <c r="P237" s="208"/>
      <c r="Q237" s="208"/>
      <c r="R237" s="208"/>
      <c r="S237" s="208"/>
      <c r="T237" s="20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4" t="s">
        <v>143</v>
      </c>
      <c r="AU237" s="204" t="s">
        <v>85</v>
      </c>
      <c r="AV237" s="13" t="s">
        <v>83</v>
      </c>
      <c r="AW237" s="13" t="s">
        <v>31</v>
      </c>
      <c r="AX237" s="13" t="s">
        <v>75</v>
      </c>
      <c r="AY237" s="204" t="s">
        <v>135</v>
      </c>
    </row>
    <row r="238" s="14" customFormat="1">
      <c r="A238" s="14"/>
      <c r="B238" s="210"/>
      <c r="C238" s="14"/>
      <c r="D238" s="203" t="s">
        <v>143</v>
      </c>
      <c r="E238" s="211" t="s">
        <v>1</v>
      </c>
      <c r="F238" s="212" t="s">
        <v>208</v>
      </c>
      <c r="G238" s="14"/>
      <c r="H238" s="213">
        <v>12</v>
      </c>
      <c r="I238" s="214"/>
      <c r="J238" s="14"/>
      <c r="K238" s="14"/>
      <c r="L238" s="210"/>
      <c r="M238" s="215"/>
      <c r="N238" s="216"/>
      <c r="O238" s="216"/>
      <c r="P238" s="216"/>
      <c r="Q238" s="216"/>
      <c r="R238" s="216"/>
      <c r="S238" s="216"/>
      <c r="T238" s="2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1" t="s">
        <v>143</v>
      </c>
      <c r="AU238" s="211" t="s">
        <v>85</v>
      </c>
      <c r="AV238" s="14" t="s">
        <v>85</v>
      </c>
      <c r="AW238" s="14" t="s">
        <v>31</v>
      </c>
      <c r="AX238" s="14" t="s">
        <v>83</v>
      </c>
      <c r="AY238" s="211" t="s">
        <v>135</v>
      </c>
    </row>
    <row r="239" s="2" customFormat="1" ht="21.75" customHeight="1">
      <c r="A239" s="37"/>
      <c r="B239" s="188"/>
      <c r="C239" s="189" t="s">
        <v>335</v>
      </c>
      <c r="D239" s="189" t="s">
        <v>137</v>
      </c>
      <c r="E239" s="190" t="s">
        <v>314</v>
      </c>
      <c r="F239" s="191" t="s">
        <v>315</v>
      </c>
      <c r="G239" s="192" t="s">
        <v>204</v>
      </c>
      <c r="H239" s="193">
        <v>12</v>
      </c>
      <c r="I239" s="194"/>
      <c r="J239" s="193">
        <f>ROUND(I239*H239,2)</f>
        <v>0</v>
      </c>
      <c r="K239" s="195"/>
      <c r="L239" s="38"/>
      <c r="M239" s="196" t="s">
        <v>1</v>
      </c>
      <c r="N239" s="197" t="s">
        <v>40</v>
      </c>
      <c r="O239" s="76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0" t="s">
        <v>141</v>
      </c>
      <c r="AT239" s="200" t="s">
        <v>137</v>
      </c>
      <c r="AU239" s="200" t="s">
        <v>85</v>
      </c>
      <c r="AY239" s="18" t="s">
        <v>135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83</v>
      </c>
      <c r="BK239" s="201">
        <f>ROUND(I239*H239,2)</f>
        <v>0</v>
      </c>
      <c r="BL239" s="18" t="s">
        <v>141</v>
      </c>
      <c r="BM239" s="200" t="s">
        <v>658</v>
      </c>
    </row>
    <row r="240" s="13" customFormat="1">
      <c r="A240" s="13"/>
      <c r="B240" s="202"/>
      <c r="C240" s="13"/>
      <c r="D240" s="203" t="s">
        <v>143</v>
      </c>
      <c r="E240" s="204" t="s">
        <v>1</v>
      </c>
      <c r="F240" s="205" t="s">
        <v>607</v>
      </c>
      <c r="G240" s="13"/>
      <c r="H240" s="204" t="s">
        <v>1</v>
      </c>
      <c r="I240" s="206"/>
      <c r="J240" s="13"/>
      <c r="K240" s="13"/>
      <c r="L240" s="202"/>
      <c r="M240" s="207"/>
      <c r="N240" s="208"/>
      <c r="O240" s="208"/>
      <c r="P240" s="208"/>
      <c r="Q240" s="208"/>
      <c r="R240" s="208"/>
      <c r="S240" s="208"/>
      <c r="T240" s="20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4" t="s">
        <v>143</v>
      </c>
      <c r="AU240" s="204" t="s">
        <v>85</v>
      </c>
      <c r="AV240" s="13" t="s">
        <v>83</v>
      </c>
      <c r="AW240" s="13" t="s">
        <v>31</v>
      </c>
      <c r="AX240" s="13" t="s">
        <v>75</v>
      </c>
      <c r="AY240" s="204" t="s">
        <v>135</v>
      </c>
    </row>
    <row r="241" s="13" customFormat="1">
      <c r="A241" s="13"/>
      <c r="B241" s="202"/>
      <c r="C241" s="13"/>
      <c r="D241" s="203" t="s">
        <v>143</v>
      </c>
      <c r="E241" s="204" t="s">
        <v>1</v>
      </c>
      <c r="F241" s="205" t="s">
        <v>657</v>
      </c>
      <c r="G241" s="13"/>
      <c r="H241" s="204" t="s">
        <v>1</v>
      </c>
      <c r="I241" s="206"/>
      <c r="J241" s="13"/>
      <c r="K241" s="13"/>
      <c r="L241" s="202"/>
      <c r="M241" s="207"/>
      <c r="N241" s="208"/>
      <c r="O241" s="208"/>
      <c r="P241" s="208"/>
      <c r="Q241" s="208"/>
      <c r="R241" s="208"/>
      <c r="S241" s="208"/>
      <c r="T241" s="20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4" t="s">
        <v>143</v>
      </c>
      <c r="AU241" s="204" t="s">
        <v>85</v>
      </c>
      <c r="AV241" s="13" t="s">
        <v>83</v>
      </c>
      <c r="AW241" s="13" t="s">
        <v>31</v>
      </c>
      <c r="AX241" s="13" t="s">
        <v>75</v>
      </c>
      <c r="AY241" s="204" t="s">
        <v>135</v>
      </c>
    </row>
    <row r="242" s="14" customFormat="1">
      <c r="A242" s="14"/>
      <c r="B242" s="210"/>
      <c r="C242" s="14"/>
      <c r="D242" s="203" t="s">
        <v>143</v>
      </c>
      <c r="E242" s="211" t="s">
        <v>1</v>
      </c>
      <c r="F242" s="212" t="s">
        <v>208</v>
      </c>
      <c r="G242" s="14"/>
      <c r="H242" s="213">
        <v>12</v>
      </c>
      <c r="I242" s="214"/>
      <c r="J242" s="14"/>
      <c r="K242" s="14"/>
      <c r="L242" s="210"/>
      <c r="M242" s="215"/>
      <c r="N242" s="216"/>
      <c r="O242" s="216"/>
      <c r="P242" s="216"/>
      <c r="Q242" s="216"/>
      <c r="R242" s="216"/>
      <c r="S242" s="216"/>
      <c r="T242" s="2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11" t="s">
        <v>143</v>
      </c>
      <c r="AU242" s="211" t="s">
        <v>85</v>
      </c>
      <c r="AV242" s="14" t="s">
        <v>85</v>
      </c>
      <c r="AW242" s="14" t="s">
        <v>31</v>
      </c>
      <c r="AX242" s="14" t="s">
        <v>83</v>
      </c>
      <c r="AY242" s="211" t="s">
        <v>135</v>
      </c>
    </row>
    <row r="243" s="2" customFormat="1" ht="21.75" customHeight="1">
      <c r="A243" s="37"/>
      <c r="B243" s="188"/>
      <c r="C243" s="189" t="s">
        <v>339</v>
      </c>
      <c r="D243" s="189" t="s">
        <v>137</v>
      </c>
      <c r="E243" s="190" t="s">
        <v>659</v>
      </c>
      <c r="F243" s="191" t="s">
        <v>660</v>
      </c>
      <c r="G243" s="192" t="s">
        <v>204</v>
      </c>
      <c r="H243" s="193">
        <v>19.199999999999999</v>
      </c>
      <c r="I243" s="194"/>
      <c r="J243" s="193">
        <f>ROUND(I243*H243,2)</f>
        <v>0</v>
      </c>
      <c r="K243" s="195"/>
      <c r="L243" s="38"/>
      <c r="M243" s="196" t="s">
        <v>1</v>
      </c>
      <c r="N243" s="197" t="s">
        <v>40</v>
      </c>
      <c r="O243" s="76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0" t="s">
        <v>141</v>
      </c>
      <c r="AT243" s="200" t="s">
        <v>137</v>
      </c>
      <c r="AU243" s="200" t="s">
        <v>85</v>
      </c>
      <c r="AY243" s="18" t="s">
        <v>135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83</v>
      </c>
      <c r="BK243" s="201">
        <f>ROUND(I243*H243,2)</f>
        <v>0</v>
      </c>
      <c r="BL243" s="18" t="s">
        <v>141</v>
      </c>
      <c r="BM243" s="200" t="s">
        <v>661</v>
      </c>
    </row>
    <row r="244" s="13" customFormat="1">
      <c r="A244" s="13"/>
      <c r="B244" s="202"/>
      <c r="C244" s="13"/>
      <c r="D244" s="203" t="s">
        <v>143</v>
      </c>
      <c r="E244" s="204" t="s">
        <v>1</v>
      </c>
      <c r="F244" s="205" t="s">
        <v>607</v>
      </c>
      <c r="G244" s="13"/>
      <c r="H244" s="204" t="s">
        <v>1</v>
      </c>
      <c r="I244" s="206"/>
      <c r="J244" s="13"/>
      <c r="K244" s="13"/>
      <c r="L244" s="202"/>
      <c r="M244" s="207"/>
      <c r="N244" s="208"/>
      <c r="O244" s="208"/>
      <c r="P244" s="208"/>
      <c r="Q244" s="208"/>
      <c r="R244" s="208"/>
      <c r="S244" s="208"/>
      <c r="T244" s="20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04" t="s">
        <v>143</v>
      </c>
      <c r="AU244" s="204" t="s">
        <v>85</v>
      </c>
      <c r="AV244" s="13" t="s">
        <v>83</v>
      </c>
      <c r="AW244" s="13" t="s">
        <v>31</v>
      </c>
      <c r="AX244" s="13" t="s">
        <v>75</v>
      </c>
      <c r="AY244" s="204" t="s">
        <v>135</v>
      </c>
    </row>
    <row r="245" s="13" customFormat="1">
      <c r="A245" s="13"/>
      <c r="B245" s="202"/>
      <c r="C245" s="13"/>
      <c r="D245" s="203" t="s">
        <v>143</v>
      </c>
      <c r="E245" s="204" t="s">
        <v>1</v>
      </c>
      <c r="F245" s="205" t="s">
        <v>662</v>
      </c>
      <c r="G245" s="13"/>
      <c r="H245" s="204" t="s">
        <v>1</v>
      </c>
      <c r="I245" s="206"/>
      <c r="J245" s="13"/>
      <c r="K245" s="13"/>
      <c r="L245" s="202"/>
      <c r="M245" s="207"/>
      <c r="N245" s="208"/>
      <c r="O245" s="208"/>
      <c r="P245" s="208"/>
      <c r="Q245" s="208"/>
      <c r="R245" s="208"/>
      <c r="S245" s="208"/>
      <c r="T245" s="20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4" t="s">
        <v>143</v>
      </c>
      <c r="AU245" s="204" t="s">
        <v>85</v>
      </c>
      <c r="AV245" s="13" t="s">
        <v>83</v>
      </c>
      <c r="AW245" s="13" t="s">
        <v>31</v>
      </c>
      <c r="AX245" s="13" t="s">
        <v>75</v>
      </c>
      <c r="AY245" s="204" t="s">
        <v>135</v>
      </c>
    </row>
    <row r="246" s="14" customFormat="1">
      <c r="A246" s="14"/>
      <c r="B246" s="210"/>
      <c r="C246" s="14"/>
      <c r="D246" s="203" t="s">
        <v>143</v>
      </c>
      <c r="E246" s="211" t="s">
        <v>1</v>
      </c>
      <c r="F246" s="212" t="s">
        <v>663</v>
      </c>
      <c r="G246" s="14"/>
      <c r="H246" s="213">
        <v>19.199999999999999</v>
      </c>
      <c r="I246" s="214"/>
      <c r="J246" s="14"/>
      <c r="K246" s="14"/>
      <c r="L246" s="210"/>
      <c r="M246" s="215"/>
      <c r="N246" s="216"/>
      <c r="O246" s="216"/>
      <c r="P246" s="216"/>
      <c r="Q246" s="216"/>
      <c r="R246" s="216"/>
      <c r="S246" s="216"/>
      <c r="T246" s="2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1" t="s">
        <v>143</v>
      </c>
      <c r="AU246" s="211" t="s">
        <v>85</v>
      </c>
      <c r="AV246" s="14" t="s">
        <v>85</v>
      </c>
      <c r="AW246" s="14" t="s">
        <v>31</v>
      </c>
      <c r="AX246" s="14" t="s">
        <v>83</v>
      </c>
      <c r="AY246" s="211" t="s">
        <v>135</v>
      </c>
    </row>
    <row r="247" s="2" customFormat="1" ht="21.75" customHeight="1">
      <c r="A247" s="37"/>
      <c r="B247" s="188"/>
      <c r="C247" s="189" t="s">
        <v>341</v>
      </c>
      <c r="D247" s="189" t="s">
        <v>137</v>
      </c>
      <c r="E247" s="190" t="s">
        <v>324</v>
      </c>
      <c r="F247" s="191" t="s">
        <v>325</v>
      </c>
      <c r="G247" s="192" t="s">
        <v>204</v>
      </c>
      <c r="H247" s="193">
        <v>19.199999999999999</v>
      </c>
      <c r="I247" s="194"/>
      <c r="J247" s="193">
        <f>ROUND(I247*H247,2)</f>
        <v>0</v>
      </c>
      <c r="K247" s="195"/>
      <c r="L247" s="38"/>
      <c r="M247" s="196" t="s">
        <v>1</v>
      </c>
      <c r="N247" s="197" t="s">
        <v>40</v>
      </c>
      <c r="O247" s="76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0" t="s">
        <v>141</v>
      </c>
      <c r="AT247" s="200" t="s">
        <v>137</v>
      </c>
      <c r="AU247" s="200" t="s">
        <v>85</v>
      </c>
      <c r="AY247" s="18" t="s">
        <v>135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83</v>
      </c>
      <c r="BK247" s="201">
        <f>ROUND(I247*H247,2)</f>
        <v>0</v>
      </c>
      <c r="BL247" s="18" t="s">
        <v>141</v>
      </c>
      <c r="BM247" s="200" t="s">
        <v>664</v>
      </c>
    </row>
    <row r="248" s="13" customFormat="1">
      <c r="A248" s="13"/>
      <c r="B248" s="202"/>
      <c r="C248" s="13"/>
      <c r="D248" s="203" t="s">
        <v>143</v>
      </c>
      <c r="E248" s="204" t="s">
        <v>1</v>
      </c>
      <c r="F248" s="205" t="s">
        <v>607</v>
      </c>
      <c r="G248" s="13"/>
      <c r="H248" s="204" t="s">
        <v>1</v>
      </c>
      <c r="I248" s="206"/>
      <c r="J248" s="13"/>
      <c r="K248" s="13"/>
      <c r="L248" s="202"/>
      <c r="M248" s="207"/>
      <c r="N248" s="208"/>
      <c r="O248" s="208"/>
      <c r="P248" s="208"/>
      <c r="Q248" s="208"/>
      <c r="R248" s="208"/>
      <c r="S248" s="208"/>
      <c r="T248" s="20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4" t="s">
        <v>143</v>
      </c>
      <c r="AU248" s="204" t="s">
        <v>85</v>
      </c>
      <c r="AV248" s="13" t="s">
        <v>83</v>
      </c>
      <c r="AW248" s="13" t="s">
        <v>31</v>
      </c>
      <c r="AX248" s="13" t="s">
        <v>75</v>
      </c>
      <c r="AY248" s="204" t="s">
        <v>135</v>
      </c>
    </row>
    <row r="249" s="13" customFormat="1">
      <c r="A249" s="13"/>
      <c r="B249" s="202"/>
      <c r="C249" s="13"/>
      <c r="D249" s="203" t="s">
        <v>143</v>
      </c>
      <c r="E249" s="204" t="s">
        <v>1</v>
      </c>
      <c r="F249" s="205" t="s">
        <v>662</v>
      </c>
      <c r="G249" s="13"/>
      <c r="H249" s="204" t="s">
        <v>1</v>
      </c>
      <c r="I249" s="206"/>
      <c r="J249" s="13"/>
      <c r="K249" s="13"/>
      <c r="L249" s="202"/>
      <c r="M249" s="207"/>
      <c r="N249" s="208"/>
      <c r="O249" s="208"/>
      <c r="P249" s="208"/>
      <c r="Q249" s="208"/>
      <c r="R249" s="208"/>
      <c r="S249" s="208"/>
      <c r="T249" s="20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4" t="s">
        <v>143</v>
      </c>
      <c r="AU249" s="204" t="s">
        <v>85</v>
      </c>
      <c r="AV249" s="13" t="s">
        <v>83</v>
      </c>
      <c r="AW249" s="13" t="s">
        <v>31</v>
      </c>
      <c r="AX249" s="13" t="s">
        <v>75</v>
      </c>
      <c r="AY249" s="204" t="s">
        <v>135</v>
      </c>
    </row>
    <row r="250" s="14" customFormat="1">
      <c r="A250" s="14"/>
      <c r="B250" s="210"/>
      <c r="C250" s="14"/>
      <c r="D250" s="203" t="s">
        <v>143</v>
      </c>
      <c r="E250" s="211" t="s">
        <v>1</v>
      </c>
      <c r="F250" s="212" t="s">
        <v>663</v>
      </c>
      <c r="G250" s="14"/>
      <c r="H250" s="213">
        <v>19.199999999999999</v>
      </c>
      <c r="I250" s="214"/>
      <c r="J250" s="14"/>
      <c r="K250" s="14"/>
      <c r="L250" s="210"/>
      <c r="M250" s="215"/>
      <c r="N250" s="216"/>
      <c r="O250" s="216"/>
      <c r="P250" s="216"/>
      <c r="Q250" s="216"/>
      <c r="R250" s="216"/>
      <c r="S250" s="216"/>
      <c r="T250" s="2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1" t="s">
        <v>143</v>
      </c>
      <c r="AU250" s="211" t="s">
        <v>85</v>
      </c>
      <c r="AV250" s="14" t="s">
        <v>85</v>
      </c>
      <c r="AW250" s="14" t="s">
        <v>31</v>
      </c>
      <c r="AX250" s="14" t="s">
        <v>83</v>
      </c>
      <c r="AY250" s="211" t="s">
        <v>135</v>
      </c>
    </row>
    <row r="251" s="12" customFormat="1" ht="22.8" customHeight="1">
      <c r="A251" s="12"/>
      <c r="B251" s="175"/>
      <c r="C251" s="12"/>
      <c r="D251" s="176" t="s">
        <v>74</v>
      </c>
      <c r="E251" s="186" t="s">
        <v>665</v>
      </c>
      <c r="F251" s="186" t="s">
        <v>666</v>
      </c>
      <c r="G251" s="12"/>
      <c r="H251" s="12"/>
      <c r="I251" s="178"/>
      <c r="J251" s="187">
        <f>BK251</f>
        <v>0</v>
      </c>
      <c r="K251" s="12"/>
      <c r="L251" s="175"/>
      <c r="M251" s="180"/>
      <c r="N251" s="181"/>
      <c r="O251" s="181"/>
      <c r="P251" s="182">
        <f>SUM(P252:P266)</f>
        <v>0</v>
      </c>
      <c r="Q251" s="181"/>
      <c r="R251" s="182">
        <f>SUM(R252:R266)</f>
        <v>3.7421579999999999</v>
      </c>
      <c r="S251" s="181"/>
      <c r="T251" s="183">
        <f>SUM(T252:T266)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76" t="s">
        <v>83</v>
      </c>
      <c r="AT251" s="184" t="s">
        <v>74</v>
      </c>
      <c r="AU251" s="184" t="s">
        <v>83</v>
      </c>
      <c r="AY251" s="176" t="s">
        <v>135</v>
      </c>
      <c r="BK251" s="185">
        <f>SUM(BK252:BK266)</f>
        <v>0</v>
      </c>
    </row>
    <row r="252" s="2" customFormat="1" ht="21.75" customHeight="1">
      <c r="A252" s="37"/>
      <c r="B252" s="188"/>
      <c r="C252" s="189" t="s">
        <v>347</v>
      </c>
      <c r="D252" s="189" t="s">
        <v>137</v>
      </c>
      <c r="E252" s="190" t="s">
        <v>667</v>
      </c>
      <c r="F252" s="191" t="s">
        <v>668</v>
      </c>
      <c r="G252" s="192" t="s">
        <v>262</v>
      </c>
      <c r="H252" s="193">
        <v>503.39999999999998</v>
      </c>
      <c r="I252" s="194"/>
      <c r="J252" s="193">
        <f>ROUND(I252*H252,2)</f>
        <v>0</v>
      </c>
      <c r="K252" s="195"/>
      <c r="L252" s="38"/>
      <c r="M252" s="196" t="s">
        <v>1</v>
      </c>
      <c r="N252" s="197" t="s">
        <v>40</v>
      </c>
      <c r="O252" s="76"/>
      <c r="P252" s="198">
        <f>O252*H252</f>
        <v>0</v>
      </c>
      <c r="Q252" s="198">
        <v>2.0000000000000002E-05</v>
      </c>
      <c r="R252" s="198">
        <f>Q252*H252</f>
        <v>0.010068000000000001</v>
      </c>
      <c r="S252" s="198">
        <v>0</v>
      </c>
      <c r="T252" s="19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00" t="s">
        <v>141</v>
      </c>
      <c r="AT252" s="200" t="s">
        <v>137</v>
      </c>
      <c r="AU252" s="200" t="s">
        <v>85</v>
      </c>
      <c r="AY252" s="18" t="s">
        <v>135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8" t="s">
        <v>83</v>
      </c>
      <c r="BK252" s="201">
        <f>ROUND(I252*H252,2)</f>
        <v>0</v>
      </c>
      <c r="BL252" s="18" t="s">
        <v>141</v>
      </c>
      <c r="BM252" s="200" t="s">
        <v>669</v>
      </c>
    </row>
    <row r="253" s="2" customFormat="1" ht="21.75" customHeight="1">
      <c r="A253" s="37"/>
      <c r="B253" s="188"/>
      <c r="C253" s="226" t="s">
        <v>353</v>
      </c>
      <c r="D253" s="226" t="s">
        <v>219</v>
      </c>
      <c r="E253" s="227" t="s">
        <v>670</v>
      </c>
      <c r="F253" s="228" t="s">
        <v>671</v>
      </c>
      <c r="G253" s="229" t="s">
        <v>262</v>
      </c>
      <c r="H253" s="230">
        <v>511</v>
      </c>
      <c r="I253" s="231"/>
      <c r="J253" s="230">
        <f>ROUND(I253*H253,2)</f>
        <v>0</v>
      </c>
      <c r="K253" s="232"/>
      <c r="L253" s="233"/>
      <c r="M253" s="234" t="s">
        <v>1</v>
      </c>
      <c r="N253" s="235" t="s">
        <v>40</v>
      </c>
      <c r="O253" s="76"/>
      <c r="P253" s="198">
        <f>O253*H253</f>
        <v>0</v>
      </c>
      <c r="Q253" s="198">
        <v>0.0070099999999999997</v>
      </c>
      <c r="R253" s="198">
        <f>Q253*H253</f>
        <v>3.5821099999999997</v>
      </c>
      <c r="S253" s="198">
        <v>0</v>
      </c>
      <c r="T253" s="19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00" t="s">
        <v>183</v>
      </c>
      <c r="AT253" s="200" t="s">
        <v>219</v>
      </c>
      <c r="AU253" s="200" t="s">
        <v>85</v>
      </c>
      <c r="AY253" s="18" t="s">
        <v>135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83</v>
      </c>
      <c r="BK253" s="201">
        <f>ROUND(I253*H253,2)</f>
        <v>0</v>
      </c>
      <c r="BL253" s="18" t="s">
        <v>141</v>
      </c>
      <c r="BM253" s="200" t="s">
        <v>672</v>
      </c>
    </row>
    <row r="254" s="13" customFormat="1">
      <c r="A254" s="13"/>
      <c r="B254" s="202"/>
      <c r="C254" s="13"/>
      <c r="D254" s="203" t="s">
        <v>143</v>
      </c>
      <c r="E254" s="204" t="s">
        <v>1</v>
      </c>
      <c r="F254" s="205" t="s">
        <v>673</v>
      </c>
      <c r="G254" s="13"/>
      <c r="H254" s="204" t="s">
        <v>1</v>
      </c>
      <c r="I254" s="206"/>
      <c r="J254" s="13"/>
      <c r="K254" s="13"/>
      <c r="L254" s="202"/>
      <c r="M254" s="207"/>
      <c r="N254" s="208"/>
      <c r="O254" s="208"/>
      <c r="P254" s="208"/>
      <c r="Q254" s="208"/>
      <c r="R254" s="208"/>
      <c r="S254" s="208"/>
      <c r="T254" s="20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4" t="s">
        <v>143</v>
      </c>
      <c r="AU254" s="204" t="s">
        <v>85</v>
      </c>
      <c r="AV254" s="13" t="s">
        <v>83</v>
      </c>
      <c r="AW254" s="13" t="s">
        <v>31</v>
      </c>
      <c r="AX254" s="13" t="s">
        <v>75</v>
      </c>
      <c r="AY254" s="204" t="s">
        <v>135</v>
      </c>
    </row>
    <row r="255" s="14" customFormat="1">
      <c r="A255" s="14"/>
      <c r="B255" s="210"/>
      <c r="C255" s="14"/>
      <c r="D255" s="203" t="s">
        <v>143</v>
      </c>
      <c r="E255" s="211" t="s">
        <v>1</v>
      </c>
      <c r="F255" s="212" t="s">
        <v>674</v>
      </c>
      <c r="G255" s="14"/>
      <c r="H255" s="213">
        <v>511</v>
      </c>
      <c r="I255" s="214"/>
      <c r="J255" s="14"/>
      <c r="K255" s="14"/>
      <c r="L255" s="210"/>
      <c r="M255" s="215"/>
      <c r="N255" s="216"/>
      <c r="O255" s="216"/>
      <c r="P255" s="216"/>
      <c r="Q255" s="216"/>
      <c r="R255" s="216"/>
      <c r="S255" s="216"/>
      <c r="T255" s="21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1" t="s">
        <v>143</v>
      </c>
      <c r="AU255" s="211" t="s">
        <v>85</v>
      </c>
      <c r="AV255" s="14" t="s">
        <v>85</v>
      </c>
      <c r="AW255" s="14" t="s">
        <v>31</v>
      </c>
      <c r="AX255" s="14" t="s">
        <v>83</v>
      </c>
      <c r="AY255" s="211" t="s">
        <v>135</v>
      </c>
    </row>
    <row r="256" s="2" customFormat="1" ht="21.75" customHeight="1">
      <c r="A256" s="37"/>
      <c r="B256" s="188"/>
      <c r="C256" s="189" t="s">
        <v>357</v>
      </c>
      <c r="D256" s="189" t="s">
        <v>137</v>
      </c>
      <c r="E256" s="190" t="s">
        <v>675</v>
      </c>
      <c r="F256" s="191" t="s">
        <v>676</v>
      </c>
      <c r="G256" s="192" t="s">
        <v>377</v>
      </c>
      <c r="H256" s="193">
        <v>25</v>
      </c>
      <c r="I256" s="194"/>
      <c r="J256" s="193">
        <f>ROUND(I256*H256,2)</f>
        <v>0</v>
      </c>
      <c r="K256" s="195"/>
      <c r="L256" s="38"/>
      <c r="M256" s="196" t="s">
        <v>1</v>
      </c>
      <c r="N256" s="197" t="s">
        <v>40</v>
      </c>
      <c r="O256" s="76"/>
      <c r="P256" s="198">
        <f>O256*H256</f>
        <v>0</v>
      </c>
      <c r="Q256" s="198">
        <v>0.00010000000000000001</v>
      </c>
      <c r="R256" s="198">
        <f>Q256*H256</f>
        <v>0.0025000000000000001</v>
      </c>
      <c r="S256" s="198">
        <v>0</v>
      </c>
      <c r="T256" s="19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00" t="s">
        <v>141</v>
      </c>
      <c r="AT256" s="200" t="s">
        <v>137</v>
      </c>
      <c r="AU256" s="200" t="s">
        <v>85</v>
      </c>
      <c r="AY256" s="18" t="s">
        <v>135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83</v>
      </c>
      <c r="BK256" s="201">
        <f>ROUND(I256*H256,2)</f>
        <v>0</v>
      </c>
      <c r="BL256" s="18" t="s">
        <v>141</v>
      </c>
      <c r="BM256" s="200" t="s">
        <v>677</v>
      </c>
    </row>
    <row r="257" s="2" customFormat="1" ht="16.5" customHeight="1">
      <c r="A257" s="37"/>
      <c r="B257" s="188"/>
      <c r="C257" s="226" t="s">
        <v>362</v>
      </c>
      <c r="D257" s="226" t="s">
        <v>219</v>
      </c>
      <c r="E257" s="227" t="s">
        <v>678</v>
      </c>
      <c r="F257" s="228" t="s">
        <v>679</v>
      </c>
      <c r="G257" s="229" t="s">
        <v>377</v>
      </c>
      <c r="H257" s="230">
        <v>25</v>
      </c>
      <c r="I257" s="231"/>
      <c r="J257" s="230">
        <f>ROUND(I257*H257,2)</f>
        <v>0</v>
      </c>
      <c r="K257" s="232"/>
      <c r="L257" s="233"/>
      <c r="M257" s="234" t="s">
        <v>1</v>
      </c>
      <c r="N257" s="235" t="s">
        <v>40</v>
      </c>
      <c r="O257" s="76"/>
      <c r="P257" s="198">
        <f>O257*H257</f>
        <v>0</v>
      </c>
      <c r="Q257" s="198">
        <v>0.0018</v>
      </c>
      <c r="R257" s="198">
        <f>Q257*H257</f>
        <v>0.044999999999999998</v>
      </c>
      <c r="S257" s="198">
        <v>0</v>
      </c>
      <c r="T257" s="19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00" t="s">
        <v>183</v>
      </c>
      <c r="AT257" s="200" t="s">
        <v>219</v>
      </c>
      <c r="AU257" s="200" t="s">
        <v>85</v>
      </c>
      <c r="AY257" s="18" t="s">
        <v>135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83</v>
      </c>
      <c r="BK257" s="201">
        <f>ROUND(I257*H257,2)</f>
        <v>0</v>
      </c>
      <c r="BL257" s="18" t="s">
        <v>141</v>
      </c>
      <c r="BM257" s="200" t="s">
        <v>680</v>
      </c>
    </row>
    <row r="258" s="2" customFormat="1" ht="21.75" customHeight="1">
      <c r="A258" s="37"/>
      <c r="B258" s="188"/>
      <c r="C258" s="189" t="s">
        <v>368</v>
      </c>
      <c r="D258" s="189" t="s">
        <v>137</v>
      </c>
      <c r="E258" s="190" t="s">
        <v>681</v>
      </c>
      <c r="F258" s="191" t="s">
        <v>682</v>
      </c>
      <c r="G258" s="192" t="s">
        <v>377</v>
      </c>
      <c r="H258" s="193">
        <v>6</v>
      </c>
      <c r="I258" s="194"/>
      <c r="J258" s="193">
        <f>ROUND(I258*H258,2)</f>
        <v>0</v>
      </c>
      <c r="K258" s="195"/>
      <c r="L258" s="38"/>
      <c r="M258" s="196" t="s">
        <v>1</v>
      </c>
      <c r="N258" s="197" t="s">
        <v>40</v>
      </c>
      <c r="O258" s="76"/>
      <c r="P258" s="198">
        <f>O258*H258</f>
        <v>0</v>
      </c>
      <c r="Q258" s="198">
        <v>8.0000000000000007E-05</v>
      </c>
      <c r="R258" s="198">
        <f>Q258*H258</f>
        <v>0.00048000000000000007</v>
      </c>
      <c r="S258" s="198">
        <v>0</v>
      </c>
      <c r="T258" s="19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0" t="s">
        <v>141</v>
      </c>
      <c r="AT258" s="200" t="s">
        <v>137</v>
      </c>
      <c r="AU258" s="200" t="s">
        <v>85</v>
      </c>
      <c r="AY258" s="18" t="s">
        <v>135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83</v>
      </c>
      <c r="BK258" s="201">
        <f>ROUND(I258*H258,2)</f>
        <v>0</v>
      </c>
      <c r="BL258" s="18" t="s">
        <v>141</v>
      </c>
      <c r="BM258" s="200" t="s">
        <v>683</v>
      </c>
    </row>
    <row r="259" s="13" customFormat="1">
      <c r="A259" s="13"/>
      <c r="B259" s="202"/>
      <c r="C259" s="13"/>
      <c r="D259" s="203" t="s">
        <v>143</v>
      </c>
      <c r="E259" s="204" t="s">
        <v>1</v>
      </c>
      <c r="F259" s="205" t="s">
        <v>684</v>
      </c>
      <c r="G259" s="13"/>
      <c r="H259" s="204" t="s">
        <v>1</v>
      </c>
      <c r="I259" s="206"/>
      <c r="J259" s="13"/>
      <c r="K259" s="13"/>
      <c r="L259" s="202"/>
      <c r="M259" s="207"/>
      <c r="N259" s="208"/>
      <c r="O259" s="208"/>
      <c r="P259" s="208"/>
      <c r="Q259" s="208"/>
      <c r="R259" s="208"/>
      <c r="S259" s="208"/>
      <c r="T259" s="20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4" t="s">
        <v>143</v>
      </c>
      <c r="AU259" s="204" t="s">
        <v>85</v>
      </c>
      <c r="AV259" s="13" t="s">
        <v>83</v>
      </c>
      <c r="AW259" s="13" t="s">
        <v>31</v>
      </c>
      <c r="AX259" s="13" t="s">
        <v>75</v>
      </c>
      <c r="AY259" s="204" t="s">
        <v>135</v>
      </c>
    </row>
    <row r="260" s="13" customFormat="1">
      <c r="A260" s="13"/>
      <c r="B260" s="202"/>
      <c r="C260" s="13"/>
      <c r="D260" s="203" t="s">
        <v>143</v>
      </c>
      <c r="E260" s="204" t="s">
        <v>1</v>
      </c>
      <c r="F260" s="205" t="s">
        <v>685</v>
      </c>
      <c r="G260" s="13"/>
      <c r="H260" s="204" t="s">
        <v>1</v>
      </c>
      <c r="I260" s="206"/>
      <c r="J260" s="13"/>
      <c r="K260" s="13"/>
      <c r="L260" s="202"/>
      <c r="M260" s="207"/>
      <c r="N260" s="208"/>
      <c r="O260" s="208"/>
      <c r="P260" s="208"/>
      <c r="Q260" s="208"/>
      <c r="R260" s="208"/>
      <c r="S260" s="208"/>
      <c r="T260" s="20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4" t="s">
        <v>143</v>
      </c>
      <c r="AU260" s="204" t="s">
        <v>85</v>
      </c>
      <c r="AV260" s="13" t="s">
        <v>83</v>
      </c>
      <c r="AW260" s="13" t="s">
        <v>31</v>
      </c>
      <c r="AX260" s="13" t="s">
        <v>75</v>
      </c>
      <c r="AY260" s="204" t="s">
        <v>135</v>
      </c>
    </row>
    <row r="261" s="14" customFormat="1">
      <c r="A261" s="14"/>
      <c r="B261" s="210"/>
      <c r="C261" s="14"/>
      <c r="D261" s="203" t="s">
        <v>143</v>
      </c>
      <c r="E261" s="211" t="s">
        <v>1</v>
      </c>
      <c r="F261" s="212" t="s">
        <v>170</v>
      </c>
      <c r="G261" s="14"/>
      <c r="H261" s="213">
        <v>6</v>
      </c>
      <c r="I261" s="214"/>
      <c r="J261" s="14"/>
      <c r="K261" s="14"/>
      <c r="L261" s="210"/>
      <c r="M261" s="215"/>
      <c r="N261" s="216"/>
      <c r="O261" s="216"/>
      <c r="P261" s="216"/>
      <c r="Q261" s="216"/>
      <c r="R261" s="216"/>
      <c r="S261" s="216"/>
      <c r="T261" s="21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1" t="s">
        <v>143</v>
      </c>
      <c r="AU261" s="211" t="s">
        <v>85</v>
      </c>
      <c r="AV261" s="14" t="s">
        <v>85</v>
      </c>
      <c r="AW261" s="14" t="s">
        <v>31</v>
      </c>
      <c r="AX261" s="14" t="s">
        <v>83</v>
      </c>
      <c r="AY261" s="211" t="s">
        <v>135</v>
      </c>
    </row>
    <row r="262" s="2" customFormat="1" ht="16.5" customHeight="1">
      <c r="A262" s="37"/>
      <c r="B262" s="188"/>
      <c r="C262" s="226" t="s">
        <v>374</v>
      </c>
      <c r="D262" s="226" t="s">
        <v>219</v>
      </c>
      <c r="E262" s="227" t="s">
        <v>686</v>
      </c>
      <c r="F262" s="228" t="s">
        <v>687</v>
      </c>
      <c r="G262" s="229" t="s">
        <v>377</v>
      </c>
      <c r="H262" s="230">
        <v>6</v>
      </c>
      <c r="I262" s="231"/>
      <c r="J262" s="230">
        <f>ROUND(I262*H262,2)</f>
        <v>0</v>
      </c>
      <c r="K262" s="232"/>
      <c r="L262" s="233"/>
      <c r="M262" s="234" t="s">
        <v>1</v>
      </c>
      <c r="N262" s="235" t="s">
        <v>40</v>
      </c>
      <c r="O262" s="76"/>
      <c r="P262" s="198">
        <f>O262*H262</f>
        <v>0</v>
      </c>
      <c r="Q262" s="198">
        <v>0.00089999999999999998</v>
      </c>
      <c r="R262" s="198">
        <f>Q262*H262</f>
        <v>0.0054000000000000003</v>
      </c>
      <c r="S262" s="198">
        <v>0</v>
      </c>
      <c r="T262" s="19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0" t="s">
        <v>183</v>
      </c>
      <c r="AT262" s="200" t="s">
        <v>219</v>
      </c>
      <c r="AU262" s="200" t="s">
        <v>85</v>
      </c>
      <c r="AY262" s="18" t="s">
        <v>135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83</v>
      </c>
      <c r="BK262" s="201">
        <f>ROUND(I262*H262,2)</f>
        <v>0</v>
      </c>
      <c r="BL262" s="18" t="s">
        <v>141</v>
      </c>
      <c r="BM262" s="200" t="s">
        <v>688</v>
      </c>
    </row>
    <row r="263" s="2" customFormat="1" ht="21.75" customHeight="1">
      <c r="A263" s="37"/>
      <c r="B263" s="188"/>
      <c r="C263" s="189" t="s">
        <v>379</v>
      </c>
      <c r="D263" s="189" t="s">
        <v>137</v>
      </c>
      <c r="E263" s="190" t="s">
        <v>689</v>
      </c>
      <c r="F263" s="191" t="s">
        <v>690</v>
      </c>
      <c r="G263" s="192" t="s">
        <v>377</v>
      </c>
      <c r="H263" s="193">
        <v>14</v>
      </c>
      <c r="I263" s="194"/>
      <c r="J263" s="193">
        <f>ROUND(I263*H263,2)</f>
        <v>0</v>
      </c>
      <c r="K263" s="195"/>
      <c r="L263" s="38"/>
      <c r="M263" s="196" t="s">
        <v>1</v>
      </c>
      <c r="N263" s="197" t="s">
        <v>40</v>
      </c>
      <c r="O263" s="76"/>
      <c r="P263" s="198">
        <f>O263*H263</f>
        <v>0</v>
      </c>
      <c r="Q263" s="198">
        <v>0.00010000000000000001</v>
      </c>
      <c r="R263" s="198">
        <f>Q263*H263</f>
        <v>0.0014</v>
      </c>
      <c r="S263" s="198">
        <v>0</v>
      </c>
      <c r="T263" s="19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00" t="s">
        <v>141</v>
      </c>
      <c r="AT263" s="200" t="s">
        <v>137</v>
      </c>
      <c r="AU263" s="200" t="s">
        <v>85</v>
      </c>
      <c r="AY263" s="18" t="s">
        <v>135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8" t="s">
        <v>83</v>
      </c>
      <c r="BK263" s="201">
        <f>ROUND(I263*H263,2)</f>
        <v>0</v>
      </c>
      <c r="BL263" s="18" t="s">
        <v>141</v>
      </c>
      <c r="BM263" s="200" t="s">
        <v>691</v>
      </c>
    </row>
    <row r="264" s="13" customFormat="1">
      <c r="A264" s="13"/>
      <c r="B264" s="202"/>
      <c r="C264" s="13"/>
      <c r="D264" s="203" t="s">
        <v>143</v>
      </c>
      <c r="E264" s="204" t="s">
        <v>1</v>
      </c>
      <c r="F264" s="205" t="s">
        <v>692</v>
      </c>
      <c r="G264" s="13"/>
      <c r="H264" s="204" t="s">
        <v>1</v>
      </c>
      <c r="I264" s="206"/>
      <c r="J264" s="13"/>
      <c r="K264" s="13"/>
      <c r="L264" s="202"/>
      <c r="M264" s="207"/>
      <c r="N264" s="208"/>
      <c r="O264" s="208"/>
      <c r="P264" s="208"/>
      <c r="Q264" s="208"/>
      <c r="R264" s="208"/>
      <c r="S264" s="208"/>
      <c r="T264" s="20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04" t="s">
        <v>143</v>
      </c>
      <c r="AU264" s="204" t="s">
        <v>85</v>
      </c>
      <c r="AV264" s="13" t="s">
        <v>83</v>
      </c>
      <c r="AW264" s="13" t="s">
        <v>31</v>
      </c>
      <c r="AX264" s="13" t="s">
        <v>75</v>
      </c>
      <c r="AY264" s="204" t="s">
        <v>135</v>
      </c>
    </row>
    <row r="265" s="14" customFormat="1">
      <c r="A265" s="14"/>
      <c r="B265" s="210"/>
      <c r="C265" s="14"/>
      <c r="D265" s="203" t="s">
        <v>143</v>
      </c>
      <c r="E265" s="211" t="s">
        <v>1</v>
      </c>
      <c r="F265" s="212" t="s">
        <v>218</v>
      </c>
      <c r="G265" s="14"/>
      <c r="H265" s="213">
        <v>14</v>
      </c>
      <c r="I265" s="214"/>
      <c r="J265" s="14"/>
      <c r="K265" s="14"/>
      <c r="L265" s="210"/>
      <c r="M265" s="215"/>
      <c r="N265" s="216"/>
      <c r="O265" s="216"/>
      <c r="P265" s="216"/>
      <c r="Q265" s="216"/>
      <c r="R265" s="216"/>
      <c r="S265" s="216"/>
      <c r="T265" s="21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11" t="s">
        <v>143</v>
      </c>
      <c r="AU265" s="211" t="s">
        <v>85</v>
      </c>
      <c r="AV265" s="14" t="s">
        <v>85</v>
      </c>
      <c r="AW265" s="14" t="s">
        <v>31</v>
      </c>
      <c r="AX265" s="14" t="s">
        <v>83</v>
      </c>
      <c r="AY265" s="211" t="s">
        <v>135</v>
      </c>
    </row>
    <row r="266" s="2" customFormat="1" ht="16.5" customHeight="1">
      <c r="A266" s="37"/>
      <c r="B266" s="188"/>
      <c r="C266" s="226" t="s">
        <v>384</v>
      </c>
      <c r="D266" s="226" t="s">
        <v>219</v>
      </c>
      <c r="E266" s="227" t="s">
        <v>693</v>
      </c>
      <c r="F266" s="228" t="s">
        <v>694</v>
      </c>
      <c r="G266" s="229" t="s">
        <v>377</v>
      </c>
      <c r="H266" s="230">
        <v>14</v>
      </c>
      <c r="I266" s="231"/>
      <c r="J266" s="230">
        <f>ROUND(I266*H266,2)</f>
        <v>0</v>
      </c>
      <c r="K266" s="232"/>
      <c r="L266" s="233"/>
      <c r="M266" s="234" t="s">
        <v>1</v>
      </c>
      <c r="N266" s="235" t="s">
        <v>40</v>
      </c>
      <c r="O266" s="76"/>
      <c r="P266" s="198">
        <f>O266*H266</f>
        <v>0</v>
      </c>
      <c r="Q266" s="198">
        <v>0.0067999999999999996</v>
      </c>
      <c r="R266" s="198">
        <f>Q266*H266</f>
        <v>0.095199999999999993</v>
      </c>
      <c r="S266" s="198">
        <v>0</v>
      </c>
      <c r="T266" s="19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0" t="s">
        <v>183</v>
      </c>
      <c r="AT266" s="200" t="s">
        <v>219</v>
      </c>
      <c r="AU266" s="200" t="s">
        <v>85</v>
      </c>
      <c r="AY266" s="18" t="s">
        <v>135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8" t="s">
        <v>83</v>
      </c>
      <c r="BK266" s="201">
        <f>ROUND(I266*H266,2)</f>
        <v>0</v>
      </c>
      <c r="BL266" s="18" t="s">
        <v>141</v>
      </c>
      <c r="BM266" s="200" t="s">
        <v>695</v>
      </c>
    </row>
    <row r="267" s="12" customFormat="1" ht="22.8" customHeight="1">
      <c r="A267" s="12"/>
      <c r="B267" s="175"/>
      <c r="C267" s="12"/>
      <c r="D267" s="176" t="s">
        <v>74</v>
      </c>
      <c r="E267" s="186" t="s">
        <v>372</v>
      </c>
      <c r="F267" s="186" t="s">
        <v>373</v>
      </c>
      <c r="G267" s="12"/>
      <c r="H267" s="12"/>
      <c r="I267" s="178"/>
      <c r="J267" s="187">
        <f>BK267</f>
        <v>0</v>
      </c>
      <c r="K267" s="12"/>
      <c r="L267" s="175"/>
      <c r="M267" s="180"/>
      <c r="N267" s="181"/>
      <c r="O267" s="181"/>
      <c r="P267" s="182">
        <f>SUM(P268:P289)</f>
        <v>0</v>
      </c>
      <c r="Q267" s="181"/>
      <c r="R267" s="182">
        <f>SUM(R268:R289)</f>
        <v>60.670820000000006</v>
      </c>
      <c r="S267" s="181"/>
      <c r="T267" s="183">
        <f>SUM(T268:T289)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76" t="s">
        <v>83</v>
      </c>
      <c r="AT267" s="184" t="s">
        <v>74</v>
      </c>
      <c r="AU267" s="184" t="s">
        <v>83</v>
      </c>
      <c r="AY267" s="176" t="s">
        <v>135</v>
      </c>
      <c r="BK267" s="185">
        <f>SUM(BK268:BK289)</f>
        <v>0</v>
      </c>
    </row>
    <row r="268" s="2" customFormat="1" ht="21.75" customHeight="1">
      <c r="A268" s="37"/>
      <c r="B268" s="188"/>
      <c r="C268" s="189" t="s">
        <v>390</v>
      </c>
      <c r="D268" s="189" t="s">
        <v>137</v>
      </c>
      <c r="E268" s="190" t="s">
        <v>696</v>
      </c>
      <c r="F268" s="191" t="s">
        <v>697</v>
      </c>
      <c r="G268" s="192" t="s">
        <v>377</v>
      </c>
      <c r="H268" s="193">
        <v>1</v>
      </c>
      <c r="I268" s="194"/>
      <c r="J268" s="193">
        <f>ROUND(I268*H268,2)</f>
        <v>0</v>
      </c>
      <c r="K268" s="195"/>
      <c r="L268" s="38"/>
      <c r="M268" s="196" t="s">
        <v>1</v>
      </c>
      <c r="N268" s="197" t="s">
        <v>40</v>
      </c>
      <c r="O268" s="76"/>
      <c r="P268" s="198">
        <f>O268*H268</f>
        <v>0</v>
      </c>
      <c r="Q268" s="198">
        <v>1.0000000000000001E-05</v>
      </c>
      <c r="R268" s="198">
        <f>Q268*H268</f>
        <v>1.0000000000000001E-05</v>
      </c>
      <c r="S268" s="198">
        <v>0</v>
      </c>
      <c r="T268" s="19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00" t="s">
        <v>141</v>
      </c>
      <c r="AT268" s="200" t="s">
        <v>137</v>
      </c>
      <c r="AU268" s="200" t="s">
        <v>85</v>
      </c>
      <c r="AY268" s="18" t="s">
        <v>135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83</v>
      </c>
      <c r="BK268" s="201">
        <f>ROUND(I268*H268,2)</f>
        <v>0</v>
      </c>
      <c r="BL268" s="18" t="s">
        <v>141</v>
      </c>
      <c r="BM268" s="200" t="s">
        <v>698</v>
      </c>
    </row>
    <row r="269" s="13" customFormat="1">
      <c r="A269" s="13"/>
      <c r="B269" s="202"/>
      <c r="C269" s="13"/>
      <c r="D269" s="203" t="s">
        <v>143</v>
      </c>
      <c r="E269" s="204" t="s">
        <v>1</v>
      </c>
      <c r="F269" s="205" t="s">
        <v>699</v>
      </c>
      <c r="G269" s="13"/>
      <c r="H269" s="204" t="s">
        <v>1</v>
      </c>
      <c r="I269" s="206"/>
      <c r="J269" s="13"/>
      <c r="K269" s="13"/>
      <c r="L269" s="202"/>
      <c r="M269" s="207"/>
      <c r="N269" s="208"/>
      <c r="O269" s="208"/>
      <c r="P269" s="208"/>
      <c r="Q269" s="208"/>
      <c r="R269" s="208"/>
      <c r="S269" s="208"/>
      <c r="T269" s="20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4" t="s">
        <v>143</v>
      </c>
      <c r="AU269" s="204" t="s">
        <v>85</v>
      </c>
      <c r="AV269" s="13" t="s">
        <v>83</v>
      </c>
      <c r="AW269" s="13" t="s">
        <v>31</v>
      </c>
      <c r="AX269" s="13" t="s">
        <v>75</v>
      </c>
      <c r="AY269" s="204" t="s">
        <v>135</v>
      </c>
    </row>
    <row r="270" s="14" customFormat="1">
      <c r="A270" s="14"/>
      <c r="B270" s="210"/>
      <c r="C270" s="14"/>
      <c r="D270" s="203" t="s">
        <v>143</v>
      </c>
      <c r="E270" s="211" t="s">
        <v>1</v>
      </c>
      <c r="F270" s="212" t="s">
        <v>83</v>
      </c>
      <c r="G270" s="14"/>
      <c r="H270" s="213">
        <v>1</v>
      </c>
      <c r="I270" s="214"/>
      <c r="J270" s="14"/>
      <c r="K270" s="14"/>
      <c r="L270" s="210"/>
      <c r="M270" s="215"/>
      <c r="N270" s="216"/>
      <c r="O270" s="216"/>
      <c r="P270" s="216"/>
      <c r="Q270" s="216"/>
      <c r="R270" s="216"/>
      <c r="S270" s="216"/>
      <c r="T270" s="21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1" t="s">
        <v>143</v>
      </c>
      <c r="AU270" s="211" t="s">
        <v>85</v>
      </c>
      <c r="AV270" s="14" t="s">
        <v>85</v>
      </c>
      <c r="AW270" s="14" t="s">
        <v>31</v>
      </c>
      <c r="AX270" s="14" t="s">
        <v>83</v>
      </c>
      <c r="AY270" s="211" t="s">
        <v>135</v>
      </c>
    </row>
    <row r="271" s="2" customFormat="1" ht="16.5" customHeight="1">
      <c r="A271" s="37"/>
      <c r="B271" s="188"/>
      <c r="C271" s="226" t="s">
        <v>396</v>
      </c>
      <c r="D271" s="226" t="s">
        <v>219</v>
      </c>
      <c r="E271" s="227" t="s">
        <v>700</v>
      </c>
      <c r="F271" s="228" t="s">
        <v>701</v>
      </c>
      <c r="G271" s="229" t="s">
        <v>377</v>
      </c>
      <c r="H271" s="230">
        <v>1</v>
      </c>
      <c r="I271" s="231"/>
      <c r="J271" s="230">
        <f>ROUND(I271*H271,2)</f>
        <v>0</v>
      </c>
      <c r="K271" s="232"/>
      <c r="L271" s="233"/>
      <c r="M271" s="234" t="s">
        <v>1</v>
      </c>
      <c r="N271" s="235" t="s">
        <v>40</v>
      </c>
      <c r="O271" s="76"/>
      <c r="P271" s="198">
        <f>O271*H271</f>
        <v>0</v>
      </c>
      <c r="Q271" s="198">
        <v>0.025000000000000001</v>
      </c>
      <c r="R271" s="198">
        <f>Q271*H271</f>
        <v>0.025000000000000001</v>
      </c>
      <c r="S271" s="198">
        <v>0</v>
      </c>
      <c r="T271" s="19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00" t="s">
        <v>183</v>
      </c>
      <c r="AT271" s="200" t="s">
        <v>219</v>
      </c>
      <c r="AU271" s="200" t="s">
        <v>85</v>
      </c>
      <c r="AY271" s="18" t="s">
        <v>135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8" t="s">
        <v>83</v>
      </c>
      <c r="BK271" s="201">
        <f>ROUND(I271*H271,2)</f>
        <v>0</v>
      </c>
      <c r="BL271" s="18" t="s">
        <v>141</v>
      </c>
      <c r="BM271" s="200" t="s">
        <v>702</v>
      </c>
    </row>
    <row r="272" s="2" customFormat="1" ht="21.75" customHeight="1">
      <c r="A272" s="37"/>
      <c r="B272" s="188"/>
      <c r="C272" s="189" t="s">
        <v>401</v>
      </c>
      <c r="D272" s="189" t="s">
        <v>137</v>
      </c>
      <c r="E272" s="190" t="s">
        <v>703</v>
      </c>
      <c r="F272" s="191" t="s">
        <v>704</v>
      </c>
      <c r="G272" s="192" t="s">
        <v>377</v>
      </c>
      <c r="H272" s="193">
        <v>13</v>
      </c>
      <c r="I272" s="194"/>
      <c r="J272" s="193">
        <f>ROUND(I272*H272,2)</f>
        <v>0</v>
      </c>
      <c r="K272" s="195"/>
      <c r="L272" s="38"/>
      <c r="M272" s="196" t="s">
        <v>1</v>
      </c>
      <c r="N272" s="197" t="s">
        <v>40</v>
      </c>
      <c r="O272" s="76"/>
      <c r="P272" s="198">
        <f>O272*H272</f>
        <v>0</v>
      </c>
      <c r="Q272" s="198">
        <v>2.1167600000000002</v>
      </c>
      <c r="R272" s="198">
        <f>Q272*H272</f>
        <v>27.517880000000002</v>
      </c>
      <c r="S272" s="198">
        <v>0</v>
      </c>
      <c r="T272" s="19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0" t="s">
        <v>141</v>
      </c>
      <c r="AT272" s="200" t="s">
        <v>137</v>
      </c>
      <c r="AU272" s="200" t="s">
        <v>85</v>
      </c>
      <c r="AY272" s="18" t="s">
        <v>135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83</v>
      </c>
      <c r="BK272" s="201">
        <f>ROUND(I272*H272,2)</f>
        <v>0</v>
      </c>
      <c r="BL272" s="18" t="s">
        <v>141</v>
      </c>
      <c r="BM272" s="200" t="s">
        <v>705</v>
      </c>
    </row>
    <row r="273" s="2" customFormat="1" ht="21.75" customHeight="1">
      <c r="A273" s="37"/>
      <c r="B273" s="188"/>
      <c r="C273" s="226" t="s">
        <v>405</v>
      </c>
      <c r="D273" s="226" t="s">
        <v>219</v>
      </c>
      <c r="E273" s="227" t="s">
        <v>706</v>
      </c>
      <c r="F273" s="228" t="s">
        <v>707</v>
      </c>
      <c r="G273" s="229" t="s">
        <v>377</v>
      </c>
      <c r="H273" s="230">
        <v>12</v>
      </c>
      <c r="I273" s="231"/>
      <c r="J273" s="230">
        <f>ROUND(I273*H273,2)</f>
        <v>0</v>
      </c>
      <c r="K273" s="232"/>
      <c r="L273" s="233"/>
      <c r="M273" s="234" t="s">
        <v>1</v>
      </c>
      <c r="N273" s="235" t="s">
        <v>40</v>
      </c>
      <c r="O273" s="76"/>
      <c r="P273" s="198">
        <f>O273*H273</f>
        <v>0</v>
      </c>
      <c r="Q273" s="198">
        <v>0.54800000000000004</v>
      </c>
      <c r="R273" s="198">
        <f>Q273*H273</f>
        <v>6.5760000000000005</v>
      </c>
      <c r="S273" s="198">
        <v>0</v>
      </c>
      <c r="T273" s="19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00" t="s">
        <v>183</v>
      </c>
      <c r="AT273" s="200" t="s">
        <v>219</v>
      </c>
      <c r="AU273" s="200" t="s">
        <v>85</v>
      </c>
      <c r="AY273" s="18" t="s">
        <v>135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83</v>
      </c>
      <c r="BK273" s="201">
        <f>ROUND(I273*H273,2)</f>
        <v>0</v>
      </c>
      <c r="BL273" s="18" t="s">
        <v>141</v>
      </c>
      <c r="BM273" s="200" t="s">
        <v>708</v>
      </c>
    </row>
    <row r="274" s="2" customFormat="1" ht="21.75" customHeight="1">
      <c r="A274" s="37"/>
      <c r="B274" s="188"/>
      <c r="C274" s="226" t="s">
        <v>409</v>
      </c>
      <c r="D274" s="226" t="s">
        <v>219</v>
      </c>
      <c r="E274" s="227" t="s">
        <v>709</v>
      </c>
      <c r="F274" s="228" t="s">
        <v>710</v>
      </c>
      <c r="G274" s="229" t="s">
        <v>377</v>
      </c>
      <c r="H274" s="230">
        <v>1</v>
      </c>
      <c r="I274" s="231"/>
      <c r="J274" s="230">
        <f>ROUND(I274*H274,2)</f>
        <v>0</v>
      </c>
      <c r="K274" s="232"/>
      <c r="L274" s="233"/>
      <c r="M274" s="234" t="s">
        <v>1</v>
      </c>
      <c r="N274" s="235" t="s">
        <v>40</v>
      </c>
      <c r="O274" s="76"/>
      <c r="P274" s="198">
        <f>O274*H274</f>
        <v>0</v>
      </c>
      <c r="Q274" s="198">
        <v>1</v>
      </c>
      <c r="R274" s="198">
        <f>Q274*H274</f>
        <v>1</v>
      </c>
      <c r="S274" s="198">
        <v>0</v>
      </c>
      <c r="T274" s="19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00" t="s">
        <v>183</v>
      </c>
      <c r="AT274" s="200" t="s">
        <v>219</v>
      </c>
      <c r="AU274" s="200" t="s">
        <v>85</v>
      </c>
      <c r="AY274" s="18" t="s">
        <v>135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83</v>
      </c>
      <c r="BK274" s="201">
        <f>ROUND(I274*H274,2)</f>
        <v>0</v>
      </c>
      <c r="BL274" s="18" t="s">
        <v>141</v>
      </c>
      <c r="BM274" s="200" t="s">
        <v>711</v>
      </c>
    </row>
    <row r="275" s="2" customFormat="1" ht="21.75" customHeight="1">
      <c r="A275" s="37"/>
      <c r="B275" s="188"/>
      <c r="C275" s="226" t="s">
        <v>413</v>
      </c>
      <c r="D275" s="226" t="s">
        <v>219</v>
      </c>
      <c r="E275" s="227" t="s">
        <v>712</v>
      </c>
      <c r="F275" s="228" t="s">
        <v>713</v>
      </c>
      <c r="G275" s="229" t="s">
        <v>377</v>
      </c>
      <c r="H275" s="230">
        <v>17</v>
      </c>
      <c r="I275" s="231"/>
      <c r="J275" s="230">
        <f>ROUND(I275*H275,2)</f>
        <v>0</v>
      </c>
      <c r="K275" s="232"/>
      <c r="L275" s="233"/>
      <c r="M275" s="234" t="s">
        <v>1</v>
      </c>
      <c r="N275" s="235" t="s">
        <v>40</v>
      </c>
      <c r="O275" s="76"/>
      <c r="P275" s="198">
        <f>O275*H275</f>
        <v>0</v>
      </c>
      <c r="Q275" s="198">
        <v>0.254</v>
      </c>
      <c r="R275" s="198">
        <f>Q275*H275</f>
        <v>4.3179999999999996</v>
      </c>
      <c r="S275" s="198">
        <v>0</v>
      </c>
      <c r="T275" s="19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00" t="s">
        <v>183</v>
      </c>
      <c r="AT275" s="200" t="s">
        <v>219</v>
      </c>
      <c r="AU275" s="200" t="s">
        <v>85</v>
      </c>
      <c r="AY275" s="18" t="s">
        <v>135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83</v>
      </c>
      <c r="BK275" s="201">
        <f>ROUND(I275*H275,2)</f>
        <v>0</v>
      </c>
      <c r="BL275" s="18" t="s">
        <v>141</v>
      </c>
      <c r="BM275" s="200" t="s">
        <v>714</v>
      </c>
    </row>
    <row r="276" s="2" customFormat="1" ht="21.75" customHeight="1">
      <c r="A276" s="37"/>
      <c r="B276" s="188"/>
      <c r="C276" s="226" t="s">
        <v>417</v>
      </c>
      <c r="D276" s="226" t="s">
        <v>219</v>
      </c>
      <c r="E276" s="227" t="s">
        <v>715</v>
      </c>
      <c r="F276" s="228" t="s">
        <v>716</v>
      </c>
      <c r="G276" s="229" t="s">
        <v>377</v>
      </c>
      <c r="H276" s="230">
        <v>30</v>
      </c>
      <c r="I276" s="231"/>
      <c r="J276" s="230">
        <f>ROUND(I276*H276,2)</f>
        <v>0</v>
      </c>
      <c r="K276" s="232"/>
      <c r="L276" s="233"/>
      <c r="M276" s="234" t="s">
        <v>1</v>
      </c>
      <c r="N276" s="235" t="s">
        <v>40</v>
      </c>
      <c r="O276" s="76"/>
      <c r="P276" s="198">
        <f>O276*H276</f>
        <v>0</v>
      </c>
      <c r="Q276" s="198">
        <v>0.002</v>
      </c>
      <c r="R276" s="198">
        <f>Q276*H276</f>
        <v>0.059999999999999998</v>
      </c>
      <c r="S276" s="198">
        <v>0</v>
      </c>
      <c r="T276" s="19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00" t="s">
        <v>183</v>
      </c>
      <c r="AT276" s="200" t="s">
        <v>219</v>
      </c>
      <c r="AU276" s="200" t="s">
        <v>85</v>
      </c>
      <c r="AY276" s="18" t="s">
        <v>135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83</v>
      </c>
      <c r="BK276" s="201">
        <f>ROUND(I276*H276,2)</f>
        <v>0</v>
      </c>
      <c r="BL276" s="18" t="s">
        <v>141</v>
      </c>
      <c r="BM276" s="200" t="s">
        <v>717</v>
      </c>
    </row>
    <row r="277" s="2" customFormat="1" ht="21.75" customHeight="1">
      <c r="A277" s="37"/>
      <c r="B277" s="188"/>
      <c r="C277" s="189" t="s">
        <v>421</v>
      </c>
      <c r="D277" s="189" t="s">
        <v>137</v>
      </c>
      <c r="E277" s="190" t="s">
        <v>718</v>
      </c>
      <c r="F277" s="191" t="s">
        <v>719</v>
      </c>
      <c r="G277" s="192" t="s">
        <v>377</v>
      </c>
      <c r="H277" s="193">
        <v>13</v>
      </c>
      <c r="I277" s="194"/>
      <c r="J277" s="193">
        <f>ROUND(I277*H277,2)</f>
        <v>0</v>
      </c>
      <c r="K277" s="195"/>
      <c r="L277" s="38"/>
      <c r="M277" s="196" t="s">
        <v>1</v>
      </c>
      <c r="N277" s="197" t="s">
        <v>40</v>
      </c>
      <c r="O277" s="76"/>
      <c r="P277" s="198">
        <f>O277*H277</f>
        <v>0</v>
      </c>
      <c r="Q277" s="198">
        <v>0.21734000000000001</v>
      </c>
      <c r="R277" s="198">
        <f>Q277*H277</f>
        <v>2.8254200000000003</v>
      </c>
      <c r="S277" s="198">
        <v>0</v>
      </c>
      <c r="T277" s="19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00" t="s">
        <v>141</v>
      </c>
      <c r="AT277" s="200" t="s">
        <v>137</v>
      </c>
      <c r="AU277" s="200" t="s">
        <v>85</v>
      </c>
      <c r="AY277" s="18" t="s">
        <v>135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8" t="s">
        <v>83</v>
      </c>
      <c r="BK277" s="201">
        <f>ROUND(I277*H277,2)</f>
        <v>0</v>
      </c>
      <c r="BL277" s="18" t="s">
        <v>141</v>
      </c>
      <c r="BM277" s="200" t="s">
        <v>720</v>
      </c>
    </row>
    <row r="278" s="2" customFormat="1" ht="21.75" customHeight="1">
      <c r="A278" s="37"/>
      <c r="B278" s="188"/>
      <c r="C278" s="226" t="s">
        <v>425</v>
      </c>
      <c r="D278" s="226" t="s">
        <v>219</v>
      </c>
      <c r="E278" s="227" t="s">
        <v>721</v>
      </c>
      <c r="F278" s="228" t="s">
        <v>722</v>
      </c>
      <c r="G278" s="229" t="s">
        <v>377</v>
      </c>
      <c r="H278" s="230">
        <v>13</v>
      </c>
      <c r="I278" s="231"/>
      <c r="J278" s="230">
        <f>ROUND(I278*H278,2)</f>
        <v>0</v>
      </c>
      <c r="K278" s="232"/>
      <c r="L278" s="233"/>
      <c r="M278" s="234" t="s">
        <v>1</v>
      </c>
      <c r="N278" s="235" t="s">
        <v>40</v>
      </c>
      <c r="O278" s="76"/>
      <c r="P278" s="198">
        <f>O278*H278</f>
        <v>0</v>
      </c>
      <c r="Q278" s="198">
        <v>0.19600000000000001</v>
      </c>
      <c r="R278" s="198">
        <f>Q278*H278</f>
        <v>2.548</v>
      </c>
      <c r="S278" s="198">
        <v>0</v>
      </c>
      <c r="T278" s="19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00" t="s">
        <v>183</v>
      </c>
      <c r="AT278" s="200" t="s">
        <v>219</v>
      </c>
      <c r="AU278" s="200" t="s">
        <v>85</v>
      </c>
      <c r="AY278" s="18" t="s">
        <v>135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83</v>
      </c>
      <c r="BK278" s="201">
        <f>ROUND(I278*H278,2)</f>
        <v>0</v>
      </c>
      <c r="BL278" s="18" t="s">
        <v>141</v>
      </c>
      <c r="BM278" s="200" t="s">
        <v>723</v>
      </c>
    </row>
    <row r="279" s="2" customFormat="1" ht="16.5" customHeight="1">
      <c r="A279" s="37"/>
      <c r="B279" s="188"/>
      <c r="C279" s="189" t="s">
        <v>429</v>
      </c>
      <c r="D279" s="189" t="s">
        <v>137</v>
      </c>
      <c r="E279" s="190" t="s">
        <v>724</v>
      </c>
      <c r="F279" s="191" t="s">
        <v>725</v>
      </c>
      <c r="G279" s="192" t="s">
        <v>262</v>
      </c>
      <c r="H279" s="193">
        <v>504</v>
      </c>
      <c r="I279" s="194"/>
      <c r="J279" s="193">
        <f>ROUND(I279*H279,2)</f>
        <v>0</v>
      </c>
      <c r="K279" s="195"/>
      <c r="L279" s="38"/>
      <c r="M279" s="196" t="s">
        <v>1</v>
      </c>
      <c r="N279" s="197" t="s">
        <v>40</v>
      </c>
      <c r="O279" s="76"/>
      <c r="P279" s="198">
        <f>O279*H279</f>
        <v>0</v>
      </c>
      <c r="Q279" s="198">
        <v>0.00012999999999999999</v>
      </c>
      <c r="R279" s="198">
        <f>Q279*H279</f>
        <v>0.065519999999999995</v>
      </c>
      <c r="S279" s="198">
        <v>0</v>
      </c>
      <c r="T279" s="19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0" t="s">
        <v>141</v>
      </c>
      <c r="AT279" s="200" t="s">
        <v>137</v>
      </c>
      <c r="AU279" s="200" t="s">
        <v>85</v>
      </c>
      <c r="AY279" s="18" t="s">
        <v>135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83</v>
      </c>
      <c r="BK279" s="201">
        <f>ROUND(I279*H279,2)</f>
        <v>0</v>
      </c>
      <c r="BL279" s="18" t="s">
        <v>141</v>
      </c>
      <c r="BM279" s="200" t="s">
        <v>726</v>
      </c>
    </row>
    <row r="280" s="2" customFormat="1" ht="33" customHeight="1">
      <c r="A280" s="37"/>
      <c r="B280" s="188"/>
      <c r="C280" s="189" t="s">
        <v>434</v>
      </c>
      <c r="D280" s="189" t="s">
        <v>137</v>
      </c>
      <c r="E280" s="190" t="s">
        <v>727</v>
      </c>
      <c r="F280" s="191" t="s">
        <v>728</v>
      </c>
      <c r="G280" s="192" t="s">
        <v>219</v>
      </c>
      <c r="H280" s="193">
        <v>504</v>
      </c>
      <c r="I280" s="194"/>
      <c r="J280" s="193">
        <f>ROUND(I280*H280,2)</f>
        <v>0</v>
      </c>
      <c r="K280" s="195"/>
      <c r="L280" s="38"/>
      <c r="M280" s="196" t="s">
        <v>1</v>
      </c>
      <c r="N280" s="197" t="s">
        <v>40</v>
      </c>
      <c r="O280" s="76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00" t="s">
        <v>141</v>
      </c>
      <c r="AT280" s="200" t="s">
        <v>137</v>
      </c>
      <c r="AU280" s="200" t="s">
        <v>85</v>
      </c>
      <c r="AY280" s="18" t="s">
        <v>135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83</v>
      </c>
      <c r="BK280" s="201">
        <f>ROUND(I280*H280,2)</f>
        <v>0</v>
      </c>
      <c r="BL280" s="18" t="s">
        <v>141</v>
      </c>
      <c r="BM280" s="200" t="s">
        <v>729</v>
      </c>
    </row>
    <row r="281" s="2" customFormat="1" ht="21.75" customHeight="1">
      <c r="A281" s="37"/>
      <c r="B281" s="188"/>
      <c r="C281" s="189" t="s">
        <v>439</v>
      </c>
      <c r="D281" s="189" t="s">
        <v>137</v>
      </c>
      <c r="E281" s="190" t="s">
        <v>730</v>
      </c>
      <c r="F281" s="191" t="s">
        <v>731</v>
      </c>
      <c r="G281" s="192" t="s">
        <v>732</v>
      </c>
      <c r="H281" s="193">
        <v>1</v>
      </c>
      <c r="I281" s="194"/>
      <c r="J281" s="193">
        <f>ROUND(I281*H281,2)</f>
        <v>0</v>
      </c>
      <c r="K281" s="195"/>
      <c r="L281" s="38"/>
      <c r="M281" s="196" t="s">
        <v>1</v>
      </c>
      <c r="N281" s="197" t="s">
        <v>40</v>
      </c>
      <c r="O281" s="76"/>
      <c r="P281" s="198">
        <f>O281*H281</f>
        <v>0</v>
      </c>
      <c r="Q281" s="198">
        <v>15.726889999999999</v>
      </c>
      <c r="R281" s="198">
        <f>Q281*H281</f>
        <v>15.726889999999999</v>
      </c>
      <c r="S281" s="198">
        <v>0</v>
      </c>
      <c r="T281" s="19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0" t="s">
        <v>141</v>
      </c>
      <c r="AT281" s="200" t="s">
        <v>137</v>
      </c>
      <c r="AU281" s="200" t="s">
        <v>85</v>
      </c>
      <c r="AY281" s="18" t="s">
        <v>135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18" t="s">
        <v>83</v>
      </c>
      <c r="BK281" s="201">
        <f>ROUND(I281*H281,2)</f>
        <v>0</v>
      </c>
      <c r="BL281" s="18" t="s">
        <v>141</v>
      </c>
      <c r="BM281" s="200" t="s">
        <v>733</v>
      </c>
    </row>
    <row r="282" s="13" customFormat="1">
      <c r="A282" s="13"/>
      <c r="B282" s="202"/>
      <c r="C282" s="13"/>
      <c r="D282" s="203" t="s">
        <v>143</v>
      </c>
      <c r="E282" s="204" t="s">
        <v>1</v>
      </c>
      <c r="F282" s="205" t="s">
        <v>734</v>
      </c>
      <c r="G282" s="13"/>
      <c r="H282" s="204" t="s">
        <v>1</v>
      </c>
      <c r="I282" s="206"/>
      <c r="J282" s="13"/>
      <c r="K282" s="13"/>
      <c r="L282" s="202"/>
      <c r="M282" s="207"/>
      <c r="N282" s="208"/>
      <c r="O282" s="208"/>
      <c r="P282" s="208"/>
      <c r="Q282" s="208"/>
      <c r="R282" s="208"/>
      <c r="S282" s="208"/>
      <c r="T282" s="20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04" t="s">
        <v>143</v>
      </c>
      <c r="AU282" s="204" t="s">
        <v>85</v>
      </c>
      <c r="AV282" s="13" t="s">
        <v>83</v>
      </c>
      <c r="AW282" s="13" t="s">
        <v>31</v>
      </c>
      <c r="AX282" s="13" t="s">
        <v>75</v>
      </c>
      <c r="AY282" s="204" t="s">
        <v>135</v>
      </c>
    </row>
    <row r="283" s="13" customFormat="1">
      <c r="A283" s="13"/>
      <c r="B283" s="202"/>
      <c r="C283" s="13"/>
      <c r="D283" s="203" t="s">
        <v>143</v>
      </c>
      <c r="E283" s="204" t="s">
        <v>1</v>
      </c>
      <c r="F283" s="205" t="s">
        <v>735</v>
      </c>
      <c r="G283" s="13"/>
      <c r="H283" s="204" t="s">
        <v>1</v>
      </c>
      <c r="I283" s="206"/>
      <c r="J283" s="13"/>
      <c r="K283" s="13"/>
      <c r="L283" s="202"/>
      <c r="M283" s="207"/>
      <c r="N283" s="208"/>
      <c r="O283" s="208"/>
      <c r="P283" s="208"/>
      <c r="Q283" s="208"/>
      <c r="R283" s="208"/>
      <c r="S283" s="208"/>
      <c r="T283" s="20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4" t="s">
        <v>143</v>
      </c>
      <c r="AU283" s="204" t="s">
        <v>85</v>
      </c>
      <c r="AV283" s="13" t="s">
        <v>83</v>
      </c>
      <c r="AW283" s="13" t="s">
        <v>31</v>
      </c>
      <c r="AX283" s="13" t="s">
        <v>75</v>
      </c>
      <c r="AY283" s="204" t="s">
        <v>135</v>
      </c>
    </row>
    <row r="284" s="13" customFormat="1">
      <c r="A284" s="13"/>
      <c r="B284" s="202"/>
      <c r="C284" s="13"/>
      <c r="D284" s="203" t="s">
        <v>143</v>
      </c>
      <c r="E284" s="204" t="s">
        <v>1</v>
      </c>
      <c r="F284" s="205" t="s">
        <v>736</v>
      </c>
      <c r="G284" s="13"/>
      <c r="H284" s="204" t="s">
        <v>1</v>
      </c>
      <c r="I284" s="206"/>
      <c r="J284" s="13"/>
      <c r="K284" s="13"/>
      <c r="L284" s="202"/>
      <c r="M284" s="207"/>
      <c r="N284" s="208"/>
      <c r="O284" s="208"/>
      <c r="P284" s="208"/>
      <c r="Q284" s="208"/>
      <c r="R284" s="208"/>
      <c r="S284" s="208"/>
      <c r="T284" s="20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4" t="s">
        <v>143</v>
      </c>
      <c r="AU284" s="204" t="s">
        <v>85</v>
      </c>
      <c r="AV284" s="13" t="s">
        <v>83</v>
      </c>
      <c r="AW284" s="13" t="s">
        <v>31</v>
      </c>
      <c r="AX284" s="13" t="s">
        <v>75</v>
      </c>
      <c r="AY284" s="204" t="s">
        <v>135</v>
      </c>
    </row>
    <row r="285" s="14" customFormat="1">
      <c r="A285" s="14"/>
      <c r="B285" s="210"/>
      <c r="C285" s="14"/>
      <c r="D285" s="203" t="s">
        <v>143</v>
      </c>
      <c r="E285" s="211" t="s">
        <v>1</v>
      </c>
      <c r="F285" s="212" t="s">
        <v>83</v>
      </c>
      <c r="G285" s="14"/>
      <c r="H285" s="213">
        <v>1</v>
      </c>
      <c r="I285" s="214"/>
      <c r="J285" s="14"/>
      <c r="K285" s="14"/>
      <c r="L285" s="210"/>
      <c r="M285" s="215"/>
      <c r="N285" s="216"/>
      <c r="O285" s="216"/>
      <c r="P285" s="216"/>
      <c r="Q285" s="216"/>
      <c r="R285" s="216"/>
      <c r="S285" s="216"/>
      <c r="T285" s="21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1" t="s">
        <v>143</v>
      </c>
      <c r="AU285" s="211" t="s">
        <v>85</v>
      </c>
      <c r="AV285" s="14" t="s">
        <v>85</v>
      </c>
      <c r="AW285" s="14" t="s">
        <v>31</v>
      </c>
      <c r="AX285" s="14" t="s">
        <v>83</v>
      </c>
      <c r="AY285" s="211" t="s">
        <v>135</v>
      </c>
    </row>
    <row r="286" s="2" customFormat="1" ht="16.5" customHeight="1">
      <c r="A286" s="37"/>
      <c r="B286" s="188"/>
      <c r="C286" s="189" t="s">
        <v>444</v>
      </c>
      <c r="D286" s="189" t="s">
        <v>137</v>
      </c>
      <c r="E286" s="190" t="s">
        <v>737</v>
      </c>
      <c r="F286" s="191" t="s">
        <v>738</v>
      </c>
      <c r="G286" s="192" t="s">
        <v>377</v>
      </c>
      <c r="H286" s="193">
        <v>1</v>
      </c>
      <c r="I286" s="194"/>
      <c r="J286" s="193">
        <f>ROUND(I286*H286,2)</f>
        <v>0</v>
      </c>
      <c r="K286" s="195"/>
      <c r="L286" s="38"/>
      <c r="M286" s="196" t="s">
        <v>1</v>
      </c>
      <c r="N286" s="197" t="s">
        <v>40</v>
      </c>
      <c r="O286" s="76"/>
      <c r="P286" s="198">
        <f>O286*H286</f>
        <v>0</v>
      </c>
      <c r="Q286" s="198">
        <v>0.0080999999999999996</v>
      </c>
      <c r="R286" s="198">
        <f>Q286*H286</f>
        <v>0.0080999999999999996</v>
      </c>
      <c r="S286" s="198">
        <v>0</v>
      </c>
      <c r="T286" s="19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0" t="s">
        <v>141</v>
      </c>
      <c r="AT286" s="200" t="s">
        <v>137</v>
      </c>
      <c r="AU286" s="200" t="s">
        <v>85</v>
      </c>
      <c r="AY286" s="18" t="s">
        <v>135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83</v>
      </c>
      <c r="BK286" s="201">
        <f>ROUND(I286*H286,2)</f>
        <v>0</v>
      </c>
      <c r="BL286" s="18" t="s">
        <v>141</v>
      </c>
      <c r="BM286" s="200" t="s">
        <v>739</v>
      </c>
    </row>
    <row r="287" s="2" customFormat="1" ht="21.75" customHeight="1">
      <c r="A287" s="37"/>
      <c r="B287" s="188"/>
      <c r="C287" s="189" t="s">
        <v>448</v>
      </c>
      <c r="D287" s="189" t="s">
        <v>137</v>
      </c>
      <c r="E287" s="190" t="s">
        <v>740</v>
      </c>
      <c r="F287" s="191" t="s">
        <v>741</v>
      </c>
      <c r="G287" s="192" t="s">
        <v>742</v>
      </c>
      <c r="H287" s="193">
        <v>1</v>
      </c>
      <c r="I287" s="194"/>
      <c r="J287" s="193">
        <f>ROUND(I287*H287,2)</f>
        <v>0</v>
      </c>
      <c r="K287" s="195"/>
      <c r="L287" s="38"/>
      <c r="M287" s="196" t="s">
        <v>1</v>
      </c>
      <c r="N287" s="197" t="s">
        <v>40</v>
      </c>
      <c r="O287" s="76"/>
      <c r="P287" s="198">
        <f>O287*H287</f>
        <v>0</v>
      </c>
      <c r="Q287" s="198">
        <v>0</v>
      </c>
      <c r="R287" s="198">
        <f>Q287*H287</f>
        <v>0</v>
      </c>
      <c r="S287" s="198">
        <v>0</v>
      </c>
      <c r="T287" s="19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00" t="s">
        <v>141</v>
      </c>
      <c r="AT287" s="200" t="s">
        <v>137</v>
      </c>
      <c r="AU287" s="200" t="s">
        <v>85</v>
      </c>
      <c r="AY287" s="18" t="s">
        <v>135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8" t="s">
        <v>83</v>
      </c>
      <c r="BK287" s="201">
        <f>ROUND(I287*H287,2)</f>
        <v>0</v>
      </c>
      <c r="BL287" s="18" t="s">
        <v>141</v>
      </c>
      <c r="BM287" s="200" t="s">
        <v>743</v>
      </c>
    </row>
    <row r="288" s="13" customFormat="1">
      <c r="A288" s="13"/>
      <c r="B288" s="202"/>
      <c r="C288" s="13"/>
      <c r="D288" s="203" t="s">
        <v>143</v>
      </c>
      <c r="E288" s="204" t="s">
        <v>1</v>
      </c>
      <c r="F288" s="205" t="s">
        <v>744</v>
      </c>
      <c r="G288" s="13"/>
      <c r="H288" s="204" t="s">
        <v>1</v>
      </c>
      <c r="I288" s="206"/>
      <c r="J288" s="13"/>
      <c r="K288" s="13"/>
      <c r="L288" s="202"/>
      <c r="M288" s="207"/>
      <c r="N288" s="208"/>
      <c r="O288" s="208"/>
      <c r="P288" s="208"/>
      <c r="Q288" s="208"/>
      <c r="R288" s="208"/>
      <c r="S288" s="208"/>
      <c r="T288" s="20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4" t="s">
        <v>143</v>
      </c>
      <c r="AU288" s="204" t="s">
        <v>85</v>
      </c>
      <c r="AV288" s="13" t="s">
        <v>83</v>
      </c>
      <c r="AW288" s="13" t="s">
        <v>31</v>
      </c>
      <c r="AX288" s="13" t="s">
        <v>75</v>
      </c>
      <c r="AY288" s="204" t="s">
        <v>135</v>
      </c>
    </row>
    <row r="289" s="14" customFormat="1">
      <c r="A289" s="14"/>
      <c r="B289" s="210"/>
      <c r="C289" s="14"/>
      <c r="D289" s="203" t="s">
        <v>143</v>
      </c>
      <c r="E289" s="211" t="s">
        <v>1</v>
      </c>
      <c r="F289" s="212" t="s">
        <v>83</v>
      </c>
      <c r="G289" s="14"/>
      <c r="H289" s="213">
        <v>1</v>
      </c>
      <c r="I289" s="214"/>
      <c r="J289" s="14"/>
      <c r="K289" s="14"/>
      <c r="L289" s="210"/>
      <c r="M289" s="215"/>
      <c r="N289" s="216"/>
      <c r="O289" s="216"/>
      <c r="P289" s="216"/>
      <c r="Q289" s="216"/>
      <c r="R289" s="216"/>
      <c r="S289" s="216"/>
      <c r="T289" s="21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11" t="s">
        <v>143</v>
      </c>
      <c r="AU289" s="211" t="s">
        <v>85</v>
      </c>
      <c r="AV289" s="14" t="s">
        <v>85</v>
      </c>
      <c r="AW289" s="14" t="s">
        <v>31</v>
      </c>
      <c r="AX289" s="14" t="s">
        <v>83</v>
      </c>
      <c r="AY289" s="211" t="s">
        <v>135</v>
      </c>
    </row>
    <row r="290" s="12" customFormat="1" ht="22.8" customHeight="1">
      <c r="A290" s="12"/>
      <c r="B290" s="175"/>
      <c r="C290" s="12"/>
      <c r="D290" s="176" t="s">
        <v>74</v>
      </c>
      <c r="E290" s="186" t="s">
        <v>394</v>
      </c>
      <c r="F290" s="186" t="s">
        <v>395</v>
      </c>
      <c r="G290" s="12"/>
      <c r="H290" s="12"/>
      <c r="I290" s="178"/>
      <c r="J290" s="187">
        <f>BK290</f>
        <v>0</v>
      </c>
      <c r="K290" s="12"/>
      <c r="L290" s="175"/>
      <c r="M290" s="180"/>
      <c r="N290" s="181"/>
      <c r="O290" s="181"/>
      <c r="P290" s="182">
        <f>SUM(P291:P294)</f>
        <v>0</v>
      </c>
      <c r="Q290" s="181"/>
      <c r="R290" s="182">
        <f>SUM(R291:R294)</f>
        <v>0.0144</v>
      </c>
      <c r="S290" s="181"/>
      <c r="T290" s="18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76" t="s">
        <v>83</v>
      </c>
      <c r="AT290" s="184" t="s">
        <v>74</v>
      </c>
      <c r="AU290" s="184" t="s">
        <v>83</v>
      </c>
      <c r="AY290" s="176" t="s">
        <v>135</v>
      </c>
      <c r="BK290" s="185">
        <f>SUM(BK291:BK294)</f>
        <v>0</v>
      </c>
    </row>
    <row r="291" s="2" customFormat="1" ht="16.5" customHeight="1">
      <c r="A291" s="37"/>
      <c r="B291" s="188"/>
      <c r="C291" s="189" t="s">
        <v>453</v>
      </c>
      <c r="D291" s="189" t="s">
        <v>137</v>
      </c>
      <c r="E291" s="190" t="s">
        <v>472</v>
      </c>
      <c r="F291" s="191" t="s">
        <v>473</v>
      </c>
      <c r="G291" s="192" t="s">
        <v>262</v>
      </c>
      <c r="H291" s="193">
        <v>24</v>
      </c>
      <c r="I291" s="194"/>
      <c r="J291" s="193">
        <f>ROUND(I291*H291,2)</f>
        <v>0</v>
      </c>
      <c r="K291" s="195"/>
      <c r="L291" s="38"/>
      <c r="M291" s="196" t="s">
        <v>1</v>
      </c>
      <c r="N291" s="197" t="s">
        <v>40</v>
      </c>
      <c r="O291" s="76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0" t="s">
        <v>141</v>
      </c>
      <c r="AT291" s="200" t="s">
        <v>137</v>
      </c>
      <c r="AU291" s="200" t="s">
        <v>85</v>
      </c>
      <c r="AY291" s="18" t="s">
        <v>135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83</v>
      </c>
      <c r="BK291" s="201">
        <f>ROUND(I291*H291,2)</f>
        <v>0</v>
      </c>
      <c r="BL291" s="18" t="s">
        <v>141</v>
      </c>
      <c r="BM291" s="200" t="s">
        <v>745</v>
      </c>
    </row>
    <row r="292" s="13" customFormat="1">
      <c r="A292" s="13"/>
      <c r="B292" s="202"/>
      <c r="C292" s="13"/>
      <c r="D292" s="203" t="s">
        <v>143</v>
      </c>
      <c r="E292" s="204" t="s">
        <v>1</v>
      </c>
      <c r="F292" s="205" t="s">
        <v>607</v>
      </c>
      <c r="G292" s="13"/>
      <c r="H292" s="204" t="s">
        <v>1</v>
      </c>
      <c r="I292" s="206"/>
      <c r="J292" s="13"/>
      <c r="K292" s="13"/>
      <c r="L292" s="202"/>
      <c r="M292" s="207"/>
      <c r="N292" s="208"/>
      <c r="O292" s="208"/>
      <c r="P292" s="208"/>
      <c r="Q292" s="208"/>
      <c r="R292" s="208"/>
      <c r="S292" s="208"/>
      <c r="T292" s="20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04" t="s">
        <v>143</v>
      </c>
      <c r="AU292" s="204" t="s">
        <v>85</v>
      </c>
      <c r="AV292" s="13" t="s">
        <v>83</v>
      </c>
      <c r="AW292" s="13" t="s">
        <v>31</v>
      </c>
      <c r="AX292" s="13" t="s">
        <v>75</v>
      </c>
      <c r="AY292" s="204" t="s">
        <v>135</v>
      </c>
    </row>
    <row r="293" s="14" customFormat="1">
      <c r="A293" s="14"/>
      <c r="B293" s="210"/>
      <c r="C293" s="14"/>
      <c r="D293" s="203" t="s">
        <v>143</v>
      </c>
      <c r="E293" s="211" t="s">
        <v>1</v>
      </c>
      <c r="F293" s="212" t="s">
        <v>746</v>
      </c>
      <c r="G293" s="14"/>
      <c r="H293" s="213">
        <v>24</v>
      </c>
      <c r="I293" s="214"/>
      <c r="J293" s="14"/>
      <c r="K293" s="14"/>
      <c r="L293" s="210"/>
      <c r="M293" s="215"/>
      <c r="N293" s="216"/>
      <c r="O293" s="216"/>
      <c r="P293" s="216"/>
      <c r="Q293" s="216"/>
      <c r="R293" s="216"/>
      <c r="S293" s="216"/>
      <c r="T293" s="21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1" t="s">
        <v>143</v>
      </c>
      <c r="AU293" s="211" t="s">
        <v>85</v>
      </c>
      <c r="AV293" s="14" t="s">
        <v>85</v>
      </c>
      <c r="AW293" s="14" t="s">
        <v>31</v>
      </c>
      <c r="AX293" s="14" t="s">
        <v>83</v>
      </c>
      <c r="AY293" s="211" t="s">
        <v>135</v>
      </c>
    </row>
    <row r="294" s="2" customFormat="1" ht="21.75" customHeight="1">
      <c r="A294" s="37"/>
      <c r="B294" s="188"/>
      <c r="C294" s="189" t="s">
        <v>458</v>
      </c>
      <c r="D294" s="189" t="s">
        <v>137</v>
      </c>
      <c r="E294" s="190" t="s">
        <v>476</v>
      </c>
      <c r="F294" s="191" t="s">
        <v>477</v>
      </c>
      <c r="G294" s="192" t="s">
        <v>262</v>
      </c>
      <c r="H294" s="193">
        <v>24</v>
      </c>
      <c r="I294" s="194"/>
      <c r="J294" s="193">
        <f>ROUND(I294*H294,2)</f>
        <v>0</v>
      </c>
      <c r="K294" s="195"/>
      <c r="L294" s="38"/>
      <c r="M294" s="196" t="s">
        <v>1</v>
      </c>
      <c r="N294" s="197" t="s">
        <v>40</v>
      </c>
      <c r="O294" s="76"/>
      <c r="P294" s="198">
        <f>O294*H294</f>
        <v>0</v>
      </c>
      <c r="Q294" s="198">
        <v>0.00059999999999999995</v>
      </c>
      <c r="R294" s="198">
        <f>Q294*H294</f>
        <v>0.0144</v>
      </c>
      <c r="S294" s="198">
        <v>0</v>
      </c>
      <c r="T294" s="19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0" t="s">
        <v>141</v>
      </c>
      <c r="AT294" s="200" t="s">
        <v>137</v>
      </c>
      <c r="AU294" s="200" t="s">
        <v>85</v>
      </c>
      <c r="AY294" s="18" t="s">
        <v>135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83</v>
      </c>
      <c r="BK294" s="201">
        <f>ROUND(I294*H294,2)</f>
        <v>0</v>
      </c>
      <c r="BL294" s="18" t="s">
        <v>141</v>
      </c>
      <c r="BM294" s="200" t="s">
        <v>747</v>
      </c>
    </row>
    <row r="295" s="12" customFormat="1" ht="22.8" customHeight="1">
      <c r="A295" s="12"/>
      <c r="B295" s="175"/>
      <c r="C295" s="12"/>
      <c r="D295" s="176" t="s">
        <v>74</v>
      </c>
      <c r="E295" s="186" t="s">
        <v>487</v>
      </c>
      <c r="F295" s="186" t="s">
        <v>488</v>
      </c>
      <c r="G295" s="12"/>
      <c r="H295" s="12"/>
      <c r="I295" s="178"/>
      <c r="J295" s="187">
        <f>BK295</f>
        <v>0</v>
      </c>
      <c r="K295" s="12"/>
      <c r="L295" s="175"/>
      <c r="M295" s="180"/>
      <c r="N295" s="181"/>
      <c r="O295" s="181"/>
      <c r="P295" s="182">
        <f>SUM(P296:P297)</f>
        <v>0</v>
      </c>
      <c r="Q295" s="181"/>
      <c r="R295" s="182">
        <f>SUM(R296:R297)</f>
        <v>0</v>
      </c>
      <c r="S295" s="181"/>
      <c r="T295" s="183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76" t="s">
        <v>83</v>
      </c>
      <c r="AT295" s="184" t="s">
        <v>74</v>
      </c>
      <c r="AU295" s="184" t="s">
        <v>83</v>
      </c>
      <c r="AY295" s="176" t="s">
        <v>135</v>
      </c>
      <c r="BK295" s="185">
        <f>SUM(BK296:BK297)</f>
        <v>0</v>
      </c>
    </row>
    <row r="296" s="2" customFormat="1" ht="21.75" customHeight="1">
      <c r="A296" s="37"/>
      <c r="B296" s="188"/>
      <c r="C296" s="189" t="s">
        <v>463</v>
      </c>
      <c r="D296" s="189" t="s">
        <v>137</v>
      </c>
      <c r="E296" s="190" t="s">
        <v>748</v>
      </c>
      <c r="F296" s="191" t="s">
        <v>749</v>
      </c>
      <c r="G296" s="192" t="s">
        <v>198</v>
      </c>
      <c r="H296" s="193">
        <v>73.75</v>
      </c>
      <c r="I296" s="194"/>
      <c r="J296" s="193">
        <f>ROUND(I296*H296,2)</f>
        <v>0</v>
      </c>
      <c r="K296" s="195"/>
      <c r="L296" s="38"/>
      <c r="M296" s="196" t="s">
        <v>1</v>
      </c>
      <c r="N296" s="197" t="s">
        <v>40</v>
      </c>
      <c r="O296" s="76"/>
      <c r="P296" s="198">
        <f>O296*H296</f>
        <v>0</v>
      </c>
      <c r="Q296" s="198">
        <v>0</v>
      </c>
      <c r="R296" s="198">
        <f>Q296*H296</f>
        <v>0</v>
      </c>
      <c r="S296" s="198">
        <v>0</v>
      </c>
      <c r="T296" s="19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00" t="s">
        <v>141</v>
      </c>
      <c r="AT296" s="200" t="s">
        <v>137</v>
      </c>
      <c r="AU296" s="200" t="s">
        <v>85</v>
      </c>
      <c r="AY296" s="18" t="s">
        <v>135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83</v>
      </c>
      <c r="BK296" s="201">
        <f>ROUND(I296*H296,2)</f>
        <v>0</v>
      </c>
      <c r="BL296" s="18" t="s">
        <v>141</v>
      </c>
      <c r="BM296" s="200" t="s">
        <v>750</v>
      </c>
    </row>
    <row r="297" s="2" customFormat="1" ht="33" customHeight="1">
      <c r="A297" s="37"/>
      <c r="B297" s="188"/>
      <c r="C297" s="189" t="s">
        <v>467</v>
      </c>
      <c r="D297" s="189" t="s">
        <v>137</v>
      </c>
      <c r="E297" s="190" t="s">
        <v>751</v>
      </c>
      <c r="F297" s="191" t="s">
        <v>752</v>
      </c>
      <c r="G297" s="192" t="s">
        <v>1</v>
      </c>
      <c r="H297" s="193">
        <v>0</v>
      </c>
      <c r="I297" s="194"/>
      <c r="J297" s="193">
        <f>ROUND(I297*H297,2)</f>
        <v>0</v>
      </c>
      <c r="K297" s="195"/>
      <c r="L297" s="38"/>
      <c r="M297" s="236" t="s">
        <v>1</v>
      </c>
      <c r="N297" s="237" t="s">
        <v>40</v>
      </c>
      <c r="O297" s="238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00" t="s">
        <v>141</v>
      </c>
      <c r="AT297" s="200" t="s">
        <v>137</v>
      </c>
      <c r="AU297" s="200" t="s">
        <v>85</v>
      </c>
      <c r="AY297" s="18" t="s">
        <v>135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18" t="s">
        <v>83</v>
      </c>
      <c r="BK297" s="201">
        <f>ROUND(I297*H297,2)</f>
        <v>0</v>
      </c>
      <c r="BL297" s="18" t="s">
        <v>141</v>
      </c>
      <c r="BM297" s="200" t="s">
        <v>753</v>
      </c>
    </row>
    <row r="298" s="2" customFormat="1" ht="6.96" customHeight="1">
      <c r="A298" s="37"/>
      <c r="B298" s="59"/>
      <c r="C298" s="60"/>
      <c r="D298" s="60"/>
      <c r="E298" s="60"/>
      <c r="F298" s="60"/>
      <c r="G298" s="60"/>
      <c r="H298" s="60"/>
      <c r="I298" s="147"/>
      <c r="J298" s="60"/>
      <c r="K298" s="60"/>
      <c r="L298" s="38"/>
      <c r="M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</row>
  </sheetData>
  <autoFilter ref="C125:K29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98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15</v>
      </c>
      <c r="I6" s="119"/>
      <c r="L6" s="21"/>
    </row>
    <row r="7" s="1" customFormat="1" ht="16.5" customHeight="1">
      <c r="B7" s="21"/>
      <c r="E7" s="122" t="str">
        <f>'Rekapitulace stavby'!K6</f>
        <v>Ostrov, Jáchymovská ulice - řešení dopravy v klidu (úsek Hlavní - Tesco)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754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124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124" t="s">
        <v>21</v>
      </c>
      <c r="J12" s="68" t="str">
        <f>'Rekapitulace stavby'!AN8</f>
        <v>11. 2. 2019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124" t="s">
        <v>24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124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4" t="s">
        <v>24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4" t="s">
        <v>24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124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124" t="s">
        <v>24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35</v>
      </c>
      <c r="E30" s="37"/>
      <c r="F30" s="37"/>
      <c r="G30" s="37"/>
      <c r="H30" s="37"/>
      <c r="I30" s="123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131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39</v>
      </c>
      <c r="E33" s="31" t="s">
        <v>40</v>
      </c>
      <c r="F33" s="133">
        <f>ROUND((SUM(BE118:BE121)),  2)</f>
        <v>0</v>
      </c>
      <c r="G33" s="37"/>
      <c r="H33" s="37"/>
      <c r="I33" s="134">
        <v>0.20999999999999999</v>
      </c>
      <c r="J33" s="133">
        <f>ROUND(((SUM(BE118:BE121))*I33),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33">
        <f>ROUND((SUM(BF118:BF121)),  2)</f>
        <v>0</v>
      </c>
      <c r="G34" s="37"/>
      <c r="H34" s="37"/>
      <c r="I34" s="134">
        <v>0.14999999999999999</v>
      </c>
      <c r="J34" s="133">
        <f>ROUND(((SUM(BF118:BF121))*I34),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3">
        <f>ROUND((SUM(BG118:BG121)),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3">
        <f>ROUND((SUM(BH118:BH121)),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3">
        <f>ROUND((SUM(BI118:BI121)),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45</v>
      </c>
      <c r="E39" s="80"/>
      <c r="F39" s="80"/>
      <c r="G39" s="137" t="s">
        <v>46</v>
      </c>
      <c r="H39" s="138" t="s">
        <v>47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43" t="s">
        <v>51</v>
      </c>
      <c r="G61" s="57" t="s">
        <v>50</v>
      </c>
      <c r="H61" s="40"/>
      <c r="I61" s="144"/>
      <c r="J61" s="14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43" t="s">
        <v>51</v>
      </c>
      <c r="G76" s="57" t="s">
        <v>50</v>
      </c>
      <c r="H76" s="40"/>
      <c r="I76" s="144"/>
      <c r="J76" s="14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Ostrov, Jáchymovská ulice - řešení dopravy v klidu (úsek Hlavní - Tesco)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veřejné osvětlení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 </v>
      </c>
      <c r="G89" s="37"/>
      <c r="H89" s="37"/>
      <c r="I89" s="124" t="s">
        <v>21</v>
      </c>
      <c r="J89" s="68" t="str">
        <f>IF(J12="","",J12)</f>
        <v>11. 2. 2019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Město Ostrov</v>
      </c>
      <c r="G91" s="37"/>
      <c r="H91" s="37"/>
      <c r="I91" s="124" t="s">
        <v>29</v>
      </c>
      <c r="J91" s="35" t="str">
        <f>E21</f>
        <v>BPO s.r.o.Ostrov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4" t="s">
        <v>32</v>
      </c>
      <c r="J92" s="35" t="str">
        <f>E24</f>
        <v>Neubauerová Soňa, SK-Projekt Ostrov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102</v>
      </c>
      <c r="D94" s="135"/>
      <c r="E94" s="135"/>
      <c r="F94" s="135"/>
      <c r="G94" s="135"/>
      <c r="H94" s="135"/>
      <c r="I94" s="150"/>
      <c r="J94" s="151" t="s">
        <v>103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104</v>
      </c>
      <c r="D96" s="37"/>
      <c r="E96" s="37"/>
      <c r="F96" s="37"/>
      <c r="G96" s="37"/>
      <c r="H96" s="37"/>
      <c r="I96" s="123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53"/>
      <c r="C97" s="9"/>
      <c r="D97" s="154" t="s">
        <v>755</v>
      </c>
      <c r="E97" s="155"/>
      <c r="F97" s="155"/>
      <c r="G97" s="155"/>
      <c r="H97" s="155"/>
      <c r="I97" s="156"/>
      <c r="J97" s="157">
        <f>J119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8"/>
      <c r="C98" s="10"/>
      <c r="D98" s="159" t="s">
        <v>756</v>
      </c>
      <c r="E98" s="160"/>
      <c r="F98" s="160"/>
      <c r="G98" s="160"/>
      <c r="H98" s="160"/>
      <c r="I98" s="161"/>
      <c r="J98" s="162">
        <f>J120</f>
        <v>0</v>
      </c>
      <c r="K98" s="10"/>
      <c r="L98" s="15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123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147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148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120</v>
      </c>
      <c r="D105" s="37"/>
      <c r="E105" s="37"/>
      <c r="F105" s="37"/>
      <c r="G105" s="37"/>
      <c r="H105" s="37"/>
      <c r="I105" s="123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123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15</v>
      </c>
      <c r="D107" s="37"/>
      <c r="E107" s="37"/>
      <c r="F107" s="37"/>
      <c r="G107" s="37"/>
      <c r="H107" s="37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2" t="str">
        <f>E7</f>
        <v>Ostrov, Jáchymovská ulice - řešení dopravy v klidu (úsek Hlavní - Tesco)</v>
      </c>
      <c r="F108" s="31"/>
      <c r="G108" s="31"/>
      <c r="H108" s="31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99</v>
      </c>
      <c r="D109" s="37"/>
      <c r="E109" s="37"/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03 - veřejné osvětlení</v>
      </c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123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19</v>
      </c>
      <c r="D112" s="37"/>
      <c r="E112" s="37"/>
      <c r="F112" s="26" t="str">
        <f>F12</f>
        <v xml:space="preserve"> </v>
      </c>
      <c r="G112" s="37"/>
      <c r="H112" s="37"/>
      <c r="I112" s="124" t="s">
        <v>21</v>
      </c>
      <c r="J112" s="68" t="str">
        <f>IF(J12="","",J12)</f>
        <v>11. 2. 2019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23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23</v>
      </c>
      <c r="D114" s="37"/>
      <c r="E114" s="37"/>
      <c r="F114" s="26" t="str">
        <f>E15</f>
        <v>Město Ostrov</v>
      </c>
      <c r="G114" s="37"/>
      <c r="H114" s="37"/>
      <c r="I114" s="124" t="s">
        <v>29</v>
      </c>
      <c r="J114" s="35" t="str">
        <f>E21</f>
        <v>BPO s.r.o.Ostrov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124" t="s">
        <v>32</v>
      </c>
      <c r="J115" s="35" t="str">
        <f>E24</f>
        <v>Neubauerová Soňa, SK-Projekt Ostrov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123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63"/>
      <c r="B117" s="164"/>
      <c r="C117" s="165" t="s">
        <v>121</v>
      </c>
      <c r="D117" s="166" t="s">
        <v>60</v>
      </c>
      <c r="E117" s="166" t="s">
        <v>56</v>
      </c>
      <c r="F117" s="166" t="s">
        <v>57</v>
      </c>
      <c r="G117" s="166" t="s">
        <v>122</v>
      </c>
      <c r="H117" s="166" t="s">
        <v>123</v>
      </c>
      <c r="I117" s="167" t="s">
        <v>124</v>
      </c>
      <c r="J117" s="168" t="s">
        <v>103</v>
      </c>
      <c r="K117" s="169" t="s">
        <v>125</v>
      </c>
      <c r="L117" s="170"/>
      <c r="M117" s="85" t="s">
        <v>1</v>
      </c>
      <c r="N117" s="86" t="s">
        <v>39</v>
      </c>
      <c r="O117" s="86" t="s">
        <v>126</v>
      </c>
      <c r="P117" s="86" t="s">
        <v>127</v>
      </c>
      <c r="Q117" s="86" t="s">
        <v>128</v>
      </c>
      <c r="R117" s="86" t="s">
        <v>129</v>
      </c>
      <c r="S117" s="86" t="s">
        <v>130</v>
      </c>
      <c r="T117" s="87" t="s">
        <v>131</v>
      </c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="2" customFormat="1" ht="22.8" customHeight="1">
      <c r="A118" s="37"/>
      <c r="B118" s="38"/>
      <c r="C118" s="92" t="s">
        <v>132</v>
      </c>
      <c r="D118" s="37"/>
      <c r="E118" s="37"/>
      <c r="F118" s="37"/>
      <c r="G118" s="37"/>
      <c r="H118" s="37"/>
      <c r="I118" s="123"/>
      <c r="J118" s="171">
        <f>BK118</f>
        <v>0</v>
      </c>
      <c r="K118" s="37"/>
      <c r="L118" s="38"/>
      <c r="M118" s="88"/>
      <c r="N118" s="72"/>
      <c r="O118" s="89"/>
      <c r="P118" s="172">
        <f>P119</f>
        <v>0</v>
      </c>
      <c r="Q118" s="89"/>
      <c r="R118" s="172">
        <f>R119</f>
        <v>0</v>
      </c>
      <c r="S118" s="89"/>
      <c r="T118" s="17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74</v>
      </c>
      <c r="AU118" s="18" t="s">
        <v>105</v>
      </c>
      <c r="BK118" s="174">
        <f>BK119</f>
        <v>0</v>
      </c>
    </row>
    <row r="119" s="12" customFormat="1" ht="25.92" customHeight="1">
      <c r="A119" s="12"/>
      <c r="B119" s="175"/>
      <c r="C119" s="12"/>
      <c r="D119" s="176" t="s">
        <v>74</v>
      </c>
      <c r="E119" s="177" t="s">
        <v>219</v>
      </c>
      <c r="F119" s="177" t="s">
        <v>757</v>
      </c>
      <c r="G119" s="12"/>
      <c r="H119" s="12"/>
      <c r="I119" s="178"/>
      <c r="J119" s="179">
        <f>BK119</f>
        <v>0</v>
      </c>
      <c r="K119" s="12"/>
      <c r="L119" s="175"/>
      <c r="M119" s="180"/>
      <c r="N119" s="181"/>
      <c r="O119" s="181"/>
      <c r="P119" s="182">
        <f>P120</f>
        <v>0</v>
      </c>
      <c r="Q119" s="181"/>
      <c r="R119" s="182">
        <f>R120</f>
        <v>0</v>
      </c>
      <c r="S119" s="181"/>
      <c r="T119" s="18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6" t="s">
        <v>154</v>
      </c>
      <c r="AT119" s="184" t="s">
        <v>74</v>
      </c>
      <c r="AU119" s="184" t="s">
        <v>75</v>
      </c>
      <c r="AY119" s="176" t="s">
        <v>135</v>
      </c>
      <c r="BK119" s="185">
        <f>BK120</f>
        <v>0</v>
      </c>
    </row>
    <row r="120" s="12" customFormat="1" ht="22.8" customHeight="1">
      <c r="A120" s="12"/>
      <c r="B120" s="175"/>
      <c r="C120" s="12"/>
      <c r="D120" s="176" t="s">
        <v>74</v>
      </c>
      <c r="E120" s="186" t="s">
        <v>758</v>
      </c>
      <c r="F120" s="186" t="s">
        <v>759</v>
      </c>
      <c r="G120" s="12"/>
      <c r="H120" s="12"/>
      <c r="I120" s="178"/>
      <c r="J120" s="187">
        <f>BK120</f>
        <v>0</v>
      </c>
      <c r="K120" s="12"/>
      <c r="L120" s="175"/>
      <c r="M120" s="180"/>
      <c r="N120" s="181"/>
      <c r="O120" s="181"/>
      <c r="P120" s="182">
        <f>P121</f>
        <v>0</v>
      </c>
      <c r="Q120" s="181"/>
      <c r="R120" s="182">
        <f>R121</f>
        <v>0</v>
      </c>
      <c r="S120" s="181"/>
      <c r="T120" s="18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6" t="s">
        <v>154</v>
      </c>
      <c r="AT120" s="184" t="s">
        <v>74</v>
      </c>
      <c r="AU120" s="184" t="s">
        <v>83</v>
      </c>
      <c r="AY120" s="176" t="s">
        <v>135</v>
      </c>
      <c r="BK120" s="185">
        <f>BK121</f>
        <v>0</v>
      </c>
    </row>
    <row r="121" s="2" customFormat="1" ht="21.75" customHeight="1">
      <c r="A121" s="37"/>
      <c r="B121" s="188"/>
      <c r="C121" s="189" t="s">
        <v>83</v>
      </c>
      <c r="D121" s="189" t="s">
        <v>137</v>
      </c>
      <c r="E121" s="190" t="s">
        <v>760</v>
      </c>
      <c r="F121" s="191" t="s">
        <v>761</v>
      </c>
      <c r="G121" s="192" t="s">
        <v>742</v>
      </c>
      <c r="H121" s="193">
        <v>1</v>
      </c>
      <c r="I121" s="194"/>
      <c r="J121" s="193">
        <f>ROUND(I121*H121,2)</f>
        <v>0</v>
      </c>
      <c r="K121" s="195"/>
      <c r="L121" s="38"/>
      <c r="M121" s="236" t="s">
        <v>1</v>
      </c>
      <c r="N121" s="237" t="s">
        <v>40</v>
      </c>
      <c r="O121" s="238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0" t="s">
        <v>463</v>
      </c>
      <c r="AT121" s="200" t="s">
        <v>137</v>
      </c>
      <c r="AU121" s="200" t="s">
        <v>85</v>
      </c>
      <c r="AY121" s="18" t="s">
        <v>135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83</v>
      </c>
      <c r="BK121" s="201">
        <f>ROUND(I121*H121,2)</f>
        <v>0</v>
      </c>
      <c r="BL121" s="18" t="s">
        <v>463</v>
      </c>
      <c r="BM121" s="200" t="s">
        <v>762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147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98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15</v>
      </c>
      <c r="I6" s="119"/>
      <c r="L6" s="21"/>
    </row>
    <row r="7" s="1" customFormat="1" ht="16.5" customHeight="1">
      <c r="B7" s="21"/>
      <c r="E7" s="122" t="str">
        <f>'Rekapitulace stavby'!K6</f>
        <v>Ostrov, Jáchymovská ulice - řešení dopravy v klidu (úsek Hlavní - Tesco)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763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124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124" t="s">
        <v>21</v>
      </c>
      <c r="J12" s="68" t="str">
        <f>'Rekapitulace stavby'!AN8</f>
        <v>11. 2. 2019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124" t="s">
        <v>24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124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4" t="s">
        <v>24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4" t="s">
        <v>24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124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124" t="s">
        <v>24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35</v>
      </c>
      <c r="E30" s="37"/>
      <c r="F30" s="37"/>
      <c r="G30" s="37"/>
      <c r="H30" s="37"/>
      <c r="I30" s="123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131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39</v>
      </c>
      <c r="E33" s="31" t="s">
        <v>40</v>
      </c>
      <c r="F33" s="133">
        <f>ROUND((SUM(BE117:BE130)),  2)</f>
        <v>0</v>
      </c>
      <c r="G33" s="37"/>
      <c r="H33" s="37"/>
      <c r="I33" s="134">
        <v>0.20999999999999999</v>
      </c>
      <c r="J33" s="133">
        <f>ROUND(((SUM(BE117:BE130))*I33),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33">
        <f>ROUND((SUM(BF117:BF130)),  2)</f>
        <v>0</v>
      </c>
      <c r="G34" s="37"/>
      <c r="H34" s="37"/>
      <c r="I34" s="134">
        <v>0.14999999999999999</v>
      </c>
      <c r="J34" s="133">
        <f>ROUND(((SUM(BF117:BF130))*I34),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3">
        <f>ROUND((SUM(BG117:BG130)),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3">
        <f>ROUND((SUM(BH117:BH130)),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3">
        <f>ROUND((SUM(BI117:BI130)),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45</v>
      </c>
      <c r="E39" s="80"/>
      <c r="F39" s="80"/>
      <c r="G39" s="137" t="s">
        <v>46</v>
      </c>
      <c r="H39" s="138" t="s">
        <v>47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43" t="s">
        <v>51</v>
      </c>
      <c r="G61" s="57" t="s">
        <v>50</v>
      </c>
      <c r="H61" s="40"/>
      <c r="I61" s="144"/>
      <c r="J61" s="14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43" t="s">
        <v>51</v>
      </c>
      <c r="G76" s="57" t="s">
        <v>50</v>
      </c>
      <c r="H76" s="40"/>
      <c r="I76" s="144"/>
      <c r="J76" s="14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Ostrov, Jáchymovská ulice - řešení dopravy v klidu (úsek Hlavní - Tesco)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vedlejší náklady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 </v>
      </c>
      <c r="G89" s="37"/>
      <c r="H89" s="37"/>
      <c r="I89" s="124" t="s">
        <v>21</v>
      </c>
      <c r="J89" s="68" t="str">
        <f>IF(J12="","",J12)</f>
        <v>11. 2. 2019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Město Ostrov</v>
      </c>
      <c r="G91" s="37"/>
      <c r="H91" s="37"/>
      <c r="I91" s="124" t="s">
        <v>29</v>
      </c>
      <c r="J91" s="35" t="str">
        <f>E21</f>
        <v>BPO s.r.o.Ostrov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4" t="s">
        <v>32</v>
      </c>
      <c r="J92" s="35" t="str">
        <f>E24</f>
        <v>Neubauerová Soňa, SK-Projekt Ostrov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102</v>
      </c>
      <c r="D94" s="135"/>
      <c r="E94" s="135"/>
      <c r="F94" s="135"/>
      <c r="G94" s="135"/>
      <c r="H94" s="135"/>
      <c r="I94" s="150"/>
      <c r="J94" s="151" t="s">
        <v>103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104</v>
      </c>
      <c r="D96" s="37"/>
      <c r="E96" s="37"/>
      <c r="F96" s="37"/>
      <c r="G96" s="37"/>
      <c r="H96" s="37"/>
      <c r="I96" s="123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53"/>
      <c r="C97" s="9"/>
      <c r="D97" s="154" t="s">
        <v>764</v>
      </c>
      <c r="E97" s="155"/>
      <c r="F97" s="155"/>
      <c r="G97" s="155"/>
      <c r="H97" s="155"/>
      <c r="I97" s="156"/>
      <c r="J97" s="157">
        <f>J118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123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47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148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120</v>
      </c>
      <c r="D104" s="37"/>
      <c r="E104" s="37"/>
      <c r="F104" s="37"/>
      <c r="G104" s="37"/>
      <c r="H104" s="37"/>
      <c r="I104" s="123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123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15</v>
      </c>
      <c r="D106" s="37"/>
      <c r="E106" s="37"/>
      <c r="F106" s="37"/>
      <c r="G106" s="37"/>
      <c r="H106" s="37"/>
      <c r="I106" s="123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2" t="str">
        <f>E7</f>
        <v>Ostrov, Jáchymovská ulice - řešení dopravy v klidu (úsek Hlavní - Tesco)</v>
      </c>
      <c r="F107" s="31"/>
      <c r="G107" s="31"/>
      <c r="H107" s="31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99</v>
      </c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04 - vedlejší náklady</v>
      </c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19</v>
      </c>
      <c r="D111" s="37"/>
      <c r="E111" s="37"/>
      <c r="F111" s="26" t="str">
        <f>F12</f>
        <v xml:space="preserve"> </v>
      </c>
      <c r="G111" s="37"/>
      <c r="H111" s="37"/>
      <c r="I111" s="124" t="s">
        <v>21</v>
      </c>
      <c r="J111" s="68" t="str">
        <f>IF(J12="","",J12)</f>
        <v>11. 2. 2019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23</v>
      </c>
      <c r="D113" s="37"/>
      <c r="E113" s="37"/>
      <c r="F113" s="26" t="str">
        <f>E15</f>
        <v>Město Ostrov</v>
      </c>
      <c r="G113" s="37"/>
      <c r="H113" s="37"/>
      <c r="I113" s="124" t="s">
        <v>29</v>
      </c>
      <c r="J113" s="35" t="str">
        <f>E21</f>
        <v>BPO s.r.o.Ostrov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27</v>
      </c>
      <c r="D114" s="37"/>
      <c r="E114" s="37"/>
      <c r="F114" s="26" t="str">
        <f>IF(E18="","",E18)</f>
        <v>Vyplň údaj</v>
      </c>
      <c r="G114" s="37"/>
      <c r="H114" s="37"/>
      <c r="I114" s="124" t="s">
        <v>32</v>
      </c>
      <c r="J114" s="35" t="str">
        <f>E24</f>
        <v>Neubauerová Soňa, SK-Projekt Ostrov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123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63"/>
      <c r="B116" s="164"/>
      <c r="C116" s="165" t="s">
        <v>121</v>
      </c>
      <c r="D116" s="166" t="s">
        <v>60</v>
      </c>
      <c r="E116" s="166" t="s">
        <v>56</v>
      </c>
      <c r="F116" s="166" t="s">
        <v>57</v>
      </c>
      <c r="G116" s="166" t="s">
        <v>122</v>
      </c>
      <c r="H116" s="166" t="s">
        <v>123</v>
      </c>
      <c r="I116" s="167" t="s">
        <v>124</v>
      </c>
      <c r="J116" s="168" t="s">
        <v>103</v>
      </c>
      <c r="K116" s="169" t="s">
        <v>125</v>
      </c>
      <c r="L116" s="170"/>
      <c r="M116" s="85" t="s">
        <v>1</v>
      </c>
      <c r="N116" s="86" t="s">
        <v>39</v>
      </c>
      <c r="O116" s="86" t="s">
        <v>126</v>
      </c>
      <c r="P116" s="86" t="s">
        <v>127</v>
      </c>
      <c r="Q116" s="86" t="s">
        <v>128</v>
      </c>
      <c r="R116" s="86" t="s">
        <v>129</v>
      </c>
      <c r="S116" s="86" t="s">
        <v>130</v>
      </c>
      <c r="T116" s="87" t="s">
        <v>131</v>
      </c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="2" customFormat="1" ht="22.8" customHeight="1">
      <c r="A117" s="37"/>
      <c r="B117" s="38"/>
      <c r="C117" s="92" t="s">
        <v>132</v>
      </c>
      <c r="D117" s="37"/>
      <c r="E117" s="37"/>
      <c r="F117" s="37"/>
      <c r="G117" s="37"/>
      <c r="H117" s="37"/>
      <c r="I117" s="123"/>
      <c r="J117" s="171">
        <f>BK117</f>
        <v>0</v>
      </c>
      <c r="K117" s="37"/>
      <c r="L117" s="38"/>
      <c r="M117" s="88"/>
      <c r="N117" s="72"/>
      <c r="O117" s="89"/>
      <c r="P117" s="172">
        <f>P118</f>
        <v>0</v>
      </c>
      <c r="Q117" s="89"/>
      <c r="R117" s="172">
        <f>R118</f>
        <v>0</v>
      </c>
      <c r="S117" s="89"/>
      <c r="T117" s="173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74</v>
      </c>
      <c r="AU117" s="18" t="s">
        <v>105</v>
      </c>
      <c r="BK117" s="174">
        <f>BK118</f>
        <v>0</v>
      </c>
    </row>
    <row r="118" s="12" customFormat="1" ht="25.92" customHeight="1">
      <c r="A118" s="12"/>
      <c r="B118" s="175"/>
      <c r="C118" s="12"/>
      <c r="D118" s="176" t="s">
        <v>74</v>
      </c>
      <c r="E118" s="177" t="s">
        <v>765</v>
      </c>
      <c r="F118" s="177" t="s">
        <v>766</v>
      </c>
      <c r="G118" s="12"/>
      <c r="H118" s="12"/>
      <c r="I118" s="178"/>
      <c r="J118" s="179">
        <f>BK118</f>
        <v>0</v>
      </c>
      <c r="K118" s="12"/>
      <c r="L118" s="175"/>
      <c r="M118" s="180"/>
      <c r="N118" s="181"/>
      <c r="O118" s="181"/>
      <c r="P118" s="182">
        <f>SUM(P119:P130)</f>
        <v>0</v>
      </c>
      <c r="Q118" s="181"/>
      <c r="R118" s="182">
        <f>SUM(R119:R130)</f>
        <v>0</v>
      </c>
      <c r="S118" s="181"/>
      <c r="T118" s="183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6" t="s">
        <v>165</v>
      </c>
      <c r="AT118" s="184" t="s">
        <v>74</v>
      </c>
      <c r="AU118" s="184" t="s">
        <v>75</v>
      </c>
      <c r="AY118" s="176" t="s">
        <v>135</v>
      </c>
      <c r="BK118" s="185">
        <f>SUM(BK119:BK130)</f>
        <v>0</v>
      </c>
    </row>
    <row r="119" s="2" customFormat="1" ht="21.75" customHeight="1">
      <c r="A119" s="37"/>
      <c r="B119" s="188"/>
      <c r="C119" s="189" t="s">
        <v>83</v>
      </c>
      <c r="D119" s="189" t="s">
        <v>137</v>
      </c>
      <c r="E119" s="190" t="s">
        <v>767</v>
      </c>
      <c r="F119" s="191" t="s">
        <v>768</v>
      </c>
      <c r="G119" s="192" t="s">
        <v>742</v>
      </c>
      <c r="H119" s="193">
        <v>1</v>
      </c>
      <c r="I119" s="194"/>
      <c r="J119" s="193">
        <f>ROUND(I119*H119,2)</f>
        <v>0</v>
      </c>
      <c r="K119" s="195"/>
      <c r="L119" s="38"/>
      <c r="M119" s="196" t="s">
        <v>1</v>
      </c>
      <c r="N119" s="197" t="s">
        <v>40</v>
      </c>
      <c r="O119" s="76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0" t="s">
        <v>769</v>
      </c>
      <c r="AT119" s="200" t="s">
        <v>137</v>
      </c>
      <c r="AU119" s="200" t="s">
        <v>83</v>
      </c>
      <c r="AY119" s="18" t="s">
        <v>135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8" t="s">
        <v>83</v>
      </c>
      <c r="BK119" s="201">
        <f>ROUND(I119*H119,2)</f>
        <v>0</v>
      </c>
      <c r="BL119" s="18" t="s">
        <v>769</v>
      </c>
      <c r="BM119" s="200" t="s">
        <v>770</v>
      </c>
    </row>
    <row r="120" s="2" customFormat="1" ht="16.5" customHeight="1">
      <c r="A120" s="37"/>
      <c r="B120" s="188"/>
      <c r="C120" s="189" t="s">
        <v>85</v>
      </c>
      <c r="D120" s="189" t="s">
        <v>137</v>
      </c>
      <c r="E120" s="190" t="s">
        <v>80</v>
      </c>
      <c r="F120" s="191" t="s">
        <v>771</v>
      </c>
      <c r="G120" s="192" t="s">
        <v>742</v>
      </c>
      <c r="H120" s="193">
        <v>1</v>
      </c>
      <c r="I120" s="194"/>
      <c r="J120" s="193">
        <f>ROUND(I120*H120,2)</f>
        <v>0</v>
      </c>
      <c r="K120" s="195"/>
      <c r="L120" s="38"/>
      <c r="M120" s="196" t="s">
        <v>1</v>
      </c>
      <c r="N120" s="197" t="s">
        <v>40</v>
      </c>
      <c r="O120" s="76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0" t="s">
        <v>769</v>
      </c>
      <c r="AT120" s="200" t="s">
        <v>137</v>
      </c>
      <c r="AU120" s="200" t="s">
        <v>83</v>
      </c>
      <c r="AY120" s="18" t="s">
        <v>135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18" t="s">
        <v>83</v>
      </c>
      <c r="BK120" s="201">
        <f>ROUND(I120*H120,2)</f>
        <v>0</v>
      </c>
      <c r="BL120" s="18" t="s">
        <v>769</v>
      </c>
      <c r="BM120" s="200" t="s">
        <v>772</v>
      </c>
    </row>
    <row r="121" s="2" customFormat="1" ht="21.75" customHeight="1">
      <c r="A121" s="37"/>
      <c r="B121" s="188"/>
      <c r="C121" s="189" t="s">
        <v>154</v>
      </c>
      <c r="D121" s="189" t="s">
        <v>137</v>
      </c>
      <c r="E121" s="190" t="s">
        <v>86</v>
      </c>
      <c r="F121" s="191" t="s">
        <v>773</v>
      </c>
      <c r="G121" s="192" t="s">
        <v>742</v>
      </c>
      <c r="H121" s="193">
        <v>1</v>
      </c>
      <c r="I121" s="194"/>
      <c r="J121" s="193">
        <f>ROUND(I121*H121,2)</f>
        <v>0</v>
      </c>
      <c r="K121" s="195"/>
      <c r="L121" s="38"/>
      <c r="M121" s="196" t="s">
        <v>1</v>
      </c>
      <c r="N121" s="197" t="s">
        <v>40</v>
      </c>
      <c r="O121" s="76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0" t="s">
        <v>769</v>
      </c>
      <c r="AT121" s="200" t="s">
        <v>137</v>
      </c>
      <c r="AU121" s="200" t="s">
        <v>83</v>
      </c>
      <c r="AY121" s="18" t="s">
        <v>135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83</v>
      </c>
      <c r="BK121" s="201">
        <f>ROUND(I121*H121,2)</f>
        <v>0</v>
      </c>
      <c r="BL121" s="18" t="s">
        <v>769</v>
      </c>
      <c r="BM121" s="200" t="s">
        <v>774</v>
      </c>
    </row>
    <row r="122" s="2" customFormat="1" ht="16.5" customHeight="1">
      <c r="A122" s="37"/>
      <c r="B122" s="188"/>
      <c r="C122" s="189" t="s">
        <v>141</v>
      </c>
      <c r="D122" s="189" t="s">
        <v>137</v>
      </c>
      <c r="E122" s="190" t="s">
        <v>89</v>
      </c>
      <c r="F122" s="191" t="s">
        <v>775</v>
      </c>
      <c r="G122" s="192" t="s">
        <v>742</v>
      </c>
      <c r="H122" s="193">
        <v>1</v>
      </c>
      <c r="I122" s="194"/>
      <c r="J122" s="193">
        <f>ROUND(I122*H122,2)</f>
        <v>0</v>
      </c>
      <c r="K122" s="195"/>
      <c r="L122" s="38"/>
      <c r="M122" s="196" t="s">
        <v>1</v>
      </c>
      <c r="N122" s="197" t="s">
        <v>40</v>
      </c>
      <c r="O122" s="76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0" t="s">
        <v>769</v>
      </c>
      <c r="AT122" s="200" t="s">
        <v>137</v>
      </c>
      <c r="AU122" s="200" t="s">
        <v>83</v>
      </c>
      <c r="AY122" s="18" t="s">
        <v>135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8" t="s">
        <v>83</v>
      </c>
      <c r="BK122" s="201">
        <f>ROUND(I122*H122,2)</f>
        <v>0</v>
      </c>
      <c r="BL122" s="18" t="s">
        <v>769</v>
      </c>
      <c r="BM122" s="200" t="s">
        <v>776</v>
      </c>
    </row>
    <row r="123" s="2" customFormat="1" ht="16.5" customHeight="1">
      <c r="A123" s="37"/>
      <c r="B123" s="188"/>
      <c r="C123" s="189" t="s">
        <v>165</v>
      </c>
      <c r="D123" s="189" t="s">
        <v>137</v>
      </c>
      <c r="E123" s="190" t="s">
        <v>92</v>
      </c>
      <c r="F123" s="191" t="s">
        <v>777</v>
      </c>
      <c r="G123" s="192" t="s">
        <v>742</v>
      </c>
      <c r="H123" s="193">
        <v>1</v>
      </c>
      <c r="I123" s="194"/>
      <c r="J123" s="193">
        <f>ROUND(I123*H123,2)</f>
        <v>0</v>
      </c>
      <c r="K123" s="195"/>
      <c r="L123" s="38"/>
      <c r="M123" s="196" t="s">
        <v>1</v>
      </c>
      <c r="N123" s="197" t="s">
        <v>40</v>
      </c>
      <c r="O123" s="76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0" t="s">
        <v>769</v>
      </c>
      <c r="AT123" s="200" t="s">
        <v>137</v>
      </c>
      <c r="AU123" s="200" t="s">
        <v>83</v>
      </c>
      <c r="AY123" s="18" t="s">
        <v>135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8" t="s">
        <v>83</v>
      </c>
      <c r="BK123" s="201">
        <f>ROUND(I123*H123,2)</f>
        <v>0</v>
      </c>
      <c r="BL123" s="18" t="s">
        <v>769</v>
      </c>
      <c r="BM123" s="200" t="s">
        <v>778</v>
      </c>
    </row>
    <row r="124" s="2" customFormat="1" ht="16.5" customHeight="1">
      <c r="A124" s="37"/>
      <c r="B124" s="188"/>
      <c r="C124" s="189" t="s">
        <v>170</v>
      </c>
      <c r="D124" s="189" t="s">
        <v>137</v>
      </c>
      <c r="E124" s="190" t="s">
        <v>95</v>
      </c>
      <c r="F124" s="191" t="s">
        <v>779</v>
      </c>
      <c r="G124" s="192" t="s">
        <v>742</v>
      </c>
      <c r="H124" s="193">
        <v>1</v>
      </c>
      <c r="I124" s="194"/>
      <c r="J124" s="193">
        <f>ROUND(I124*H124,2)</f>
        <v>0</v>
      </c>
      <c r="K124" s="195"/>
      <c r="L124" s="38"/>
      <c r="M124" s="196" t="s">
        <v>1</v>
      </c>
      <c r="N124" s="197" t="s">
        <v>40</v>
      </c>
      <c r="O124" s="76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0" t="s">
        <v>769</v>
      </c>
      <c r="AT124" s="200" t="s">
        <v>137</v>
      </c>
      <c r="AU124" s="200" t="s">
        <v>83</v>
      </c>
      <c r="AY124" s="18" t="s">
        <v>135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83</v>
      </c>
      <c r="BK124" s="201">
        <f>ROUND(I124*H124,2)</f>
        <v>0</v>
      </c>
      <c r="BL124" s="18" t="s">
        <v>769</v>
      </c>
      <c r="BM124" s="200" t="s">
        <v>780</v>
      </c>
    </row>
    <row r="125" s="2" customFormat="1" ht="16.5" customHeight="1">
      <c r="A125" s="37"/>
      <c r="B125" s="188"/>
      <c r="C125" s="189" t="s">
        <v>176</v>
      </c>
      <c r="D125" s="189" t="s">
        <v>137</v>
      </c>
      <c r="E125" s="190" t="s">
        <v>781</v>
      </c>
      <c r="F125" s="191" t="s">
        <v>782</v>
      </c>
      <c r="G125" s="192" t="s">
        <v>742</v>
      </c>
      <c r="H125" s="193">
        <v>1</v>
      </c>
      <c r="I125" s="194"/>
      <c r="J125" s="193">
        <f>ROUND(I125*H125,2)</f>
        <v>0</v>
      </c>
      <c r="K125" s="195"/>
      <c r="L125" s="38"/>
      <c r="M125" s="196" t="s">
        <v>1</v>
      </c>
      <c r="N125" s="197" t="s">
        <v>40</v>
      </c>
      <c r="O125" s="76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0" t="s">
        <v>769</v>
      </c>
      <c r="AT125" s="200" t="s">
        <v>137</v>
      </c>
      <c r="AU125" s="200" t="s">
        <v>83</v>
      </c>
      <c r="AY125" s="18" t="s">
        <v>135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83</v>
      </c>
      <c r="BK125" s="201">
        <f>ROUND(I125*H125,2)</f>
        <v>0</v>
      </c>
      <c r="BL125" s="18" t="s">
        <v>769</v>
      </c>
      <c r="BM125" s="200" t="s">
        <v>783</v>
      </c>
    </row>
    <row r="126" s="2" customFormat="1" ht="44.25" customHeight="1">
      <c r="A126" s="37"/>
      <c r="B126" s="188"/>
      <c r="C126" s="189" t="s">
        <v>183</v>
      </c>
      <c r="D126" s="189" t="s">
        <v>137</v>
      </c>
      <c r="E126" s="190" t="s">
        <v>784</v>
      </c>
      <c r="F126" s="191" t="s">
        <v>785</v>
      </c>
      <c r="G126" s="192" t="s">
        <v>742</v>
      </c>
      <c r="H126" s="193">
        <v>1</v>
      </c>
      <c r="I126" s="194"/>
      <c r="J126" s="193">
        <f>ROUND(I126*H126,2)</f>
        <v>0</v>
      </c>
      <c r="K126" s="195"/>
      <c r="L126" s="38"/>
      <c r="M126" s="196" t="s">
        <v>1</v>
      </c>
      <c r="N126" s="197" t="s">
        <v>40</v>
      </c>
      <c r="O126" s="76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0" t="s">
        <v>769</v>
      </c>
      <c r="AT126" s="200" t="s">
        <v>137</v>
      </c>
      <c r="AU126" s="200" t="s">
        <v>83</v>
      </c>
      <c r="AY126" s="18" t="s">
        <v>135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83</v>
      </c>
      <c r="BK126" s="201">
        <f>ROUND(I126*H126,2)</f>
        <v>0</v>
      </c>
      <c r="BL126" s="18" t="s">
        <v>769</v>
      </c>
      <c r="BM126" s="200" t="s">
        <v>786</v>
      </c>
    </row>
    <row r="127" s="2" customFormat="1" ht="16.5" customHeight="1">
      <c r="A127" s="37"/>
      <c r="B127" s="188"/>
      <c r="C127" s="189" t="s">
        <v>191</v>
      </c>
      <c r="D127" s="189" t="s">
        <v>137</v>
      </c>
      <c r="E127" s="190" t="s">
        <v>787</v>
      </c>
      <c r="F127" s="191" t="s">
        <v>788</v>
      </c>
      <c r="G127" s="192" t="s">
        <v>742</v>
      </c>
      <c r="H127" s="193">
        <v>1</v>
      </c>
      <c r="I127" s="194"/>
      <c r="J127" s="193">
        <f>ROUND(I127*H127,2)</f>
        <v>0</v>
      </c>
      <c r="K127" s="195"/>
      <c r="L127" s="38"/>
      <c r="M127" s="196" t="s">
        <v>1</v>
      </c>
      <c r="N127" s="197" t="s">
        <v>40</v>
      </c>
      <c r="O127" s="76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0" t="s">
        <v>769</v>
      </c>
      <c r="AT127" s="200" t="s">
        <v>137</v>
      </c>
      <c r="AU127" s="200" t="s">
        <v>83</v>
      </c>
      <c r="AY127" s="18" t="s">
        <v>135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83</v>
      </c>
      <c r="BK127" s="201">
        <f>ROUND(I127*H127,2)</f>
        <v>0</v>
      </c>
      <c r="BL127" s="18" t="s">
        <v>769</v>
      </c>
      <c r="BM127" s="200" t="s">
        <v>789</v>
      </c>
    </row>
    <row r="128" s="2" customFormat="1" ht="16.5" customHeight="1">
      <c r="A128" s="37"/>
      <c r="B128" s="188"/>
      <c r="C128" s="189" t="s">
        <v>195</v>
      </c>
      <c r="D128" s="189" t="s">
        <v>137</v>
      </c>
      <c r="E128" s="190" t="s">
        <v>790</v>
      </c>
      <c r="F128" s="191" t="s">
        <v>791</v>
      </c>
      <c r="G128" s="192" t="s">
        <v>742</v>
      </c>
      <c r="H128" s="193">
        <v>1</v>
      </c>
      <c r="I128" s="194"/>
      <c r="J128" s="193">
        <f>ROUND(I128*H128,2)</f>
        <v>0</v>
      </c>
      <c r="K128" s="195"/>
      <c r="L128" s="38"/>
      <c r="M128" s="196" t="s">
        <v>1</v>
      </c>
      <c r="N128" s="197" t="s">
        <v>40</v>
      </c>
      <c r="O128" s="76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0" t="s">
        <v>769</v>
      </c>
      <c r="AT128" s="200" t="s">
        <v>137</v>
      </c>
      <c r="AU128" s="200" t="s">
        <v>83</v>
      </c>
      <c r="AY128" s="18" t="s">
        <v>135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83</v>
      </c>
      <c r="BK128" s="201">
        <f>ROUND(I128*H128,2)</f>
        <v>0</v>
      </c>
      <c r="BL128" s="18" t="s">
        <v>769</v>
      </c>
      <c r="BM128" s="200" t="s">
        <v>792</v>
      </c>
    </row>
    <row r="129" s="2" customFormat="1" ht="21.75" customHeight="1">
      <c r="A129" s="37"/>
      <c r="B129" s="188"/>
      <c r="C129" s="189" t="s">
        <v>201</v>
      </c>
      <c r="D129" s="189" t="s">
        <v>137</v>
      </c>
      <c r="E129" s="190" t="s">
        <v>195</v>
      </c>
      <c r="F129" s="191" t="s">
        <v>793</v>
      </c>
      <c r="G129" s="192" t="s">
        <v>742</v>
      </c>
      <c r="H129" s="193">
        <v>1</v>
      </c>
      <c r="I129" s="194"/>
      <c r="J129" s="193">
        <f>ROUND(I129*H129,2)</f>
        <v>0</v>
      </c>
      <c r="K129" s="195"/>
      <c r="L129" s="38"/>
      <c r="M129" s="196" t="s">
        <v>1</v>
      </c>
      <c r="N129" s="197" t="s">
        <v>40</v>
      </c>
      <c r="O129" s="76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0" t="s">
        <v>769</v>
      </c>
      <c r="AT129" s="200" t="s">
        <v>137</v>
      </c>
      <c r="AU129" s="200" t="s">
        <v>83</v>
      </c>
      <c r="AY129" s="18" t="s">
        <v>135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83</v>
      </c>
      <c r="BK129" s="201">
        <f>ROUND(I129*H129,2)</f>
        <v>0</v>
      </c>
      <c r="BL129" s="18" t="s">
        <v>769</v>
      </c>
      <c r="BM129" s="200" t="s">
        <v>794</v>
      </c>
    </row>
    <row r="130" s="2" customFormat="1" ht="21.75" customHeight="1">
      <c r="A130" s="37"/>
      <c r="B130" s="188"/>
      <c r="C130" s="189" t="s">
        <v>208</v>
      </c>
      <c r="D130" s="189" t="s">
        <v>137</v>
      </c>
      <c r="E130" s="190" t="s">
        <v>201</v>
      </c>
      <c r="F130" s="191" t="s">
        <v>795</v>
      </c>
      <c r="G130" s="192" t="s">
        <v>742</v>
      </c>
      <c r="H130" s="193">
        <v>1</v>
      </c>
      <c r="I130" s="194"/>
      <c r="J130" s="193">
        <f>ROUND(I130*H130,2)</f>
        <v>0</v>
      </c>
      <c r="K130" s="195"/>
      <c r="L130" s="38"/>
      <c r="M130" s="236" t="s">
        <v>1</v>
      </c>
      <c r="N130" s="237" t="s">
        <v>40</v>
      </c>
      <c r="O130" s="238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0" t="s">
        <v>769</v>
      </c>
      <c r="AT130" s="200" t="s">
        <v>137</v>
      </c>
      <c r="AU130" s="200" t="s">
        <v>83</v>
      </c>
      <c r="AY130" s="18" t="s">
        <v>135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83</v>
      </c>
      <c r="BK130" s="201">
        <f>ROUND(I130*H130,2)</f>
        <v>0</v>
      </c>
      <c r="BL130" s="18" t="s">
        <v>769</v>
      </c>
      <c r="BM130" s="200" t="s">
        <v>796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147"/>
      <c r="J131" s="60"/>
      <c r="K131" s="60"/>
      <c r="L131" s="38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autoFilter ref="C116:K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98</v>
      </c>
      <c r="I4" s="119"/>
      <c r="L4" s="21"/>
      <c r="M4" s="121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15</v>
      </c>
      <c r="I6" s="119"/>
      <c r="L6" s="21"/>
    </row>
    <row r="7" s="1" customFormat="1" ht="16.5" customHeight="1">
      <c r="B7" s="21"/>
      <c r="E7" s="122" t="str">
        <f>'Rekapitulace stavby'!K6</f>
        <v>Ostrov, Jáchymovská ulice - řešení dopravy v klidu (úsek Hlavní - Tesco)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123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797</v>
      </c>
      <c r="F9" s="37"/>
      <c r="G9" s="37"/>
      <c r="H9" s="37"/>
      <c r="I9" s="123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3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124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124" t="s">
        <v>21</v>
      </c>
      <c r="J12" s="68" t="str">
        <f>'Rekapitulace stavby'!AN8</f>
        <v>11. 2. 2019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3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124" t="s">
        <v>24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124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3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4" t="s">
        <v>24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4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3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4" t="s">
        <v>24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124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3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124" t="s">
        <v>24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33</v>
      </c>
      <c r="F24" s="37"/>
      <c r="G24" s="37"/>
      <c r="H24" s="37"/>
      <c r="I24" s="124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3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123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5"/>
      <c r="B27" s="126"/>
      <c r="C27" s="125"/>
      <c r="D27" s="125"/>
      <c r="E27" s="35" t="s">
        <v>1</v>
      </c>
      <c r="F27" s="35"/>
      <c r="G27" s="35"/>
      <c r="H27" s="35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3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0" t="s">
        <v>35</v>
      </c>
      <c r="E30" s="37"/>
      <c r="F30" s="37"/>
      <c r="G30" s="37"/>
      <c r="H30" s="37"/>
      <c r="I30" s="123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2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131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2" t="s">
        <v>39</v>
      </c>
      <c r="E33" s="31" t="s">
        <v>40</v>
      </c>
      <c r="F33" s="133">
        <f>ROUND((SUM(BE117:BE119)),  2)</f>
        <v>0</v>
      </c>
      <c r="G33" s="37"/>
      <c r="H33" s="37"/>
      <c r="I33" s="134">
        <v>0.20999999999999999</v>
      </c>
      <c r="J33" s="133">
        <f>ROUND(((SUM(BE117:BE119))*I33),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33">
        <f>ROUND((SUM(BF117:BF119)),  2)</f>
        <v>0</v>
      </c>
      <c r="G34" s="37"/>
      <c r="H34" s="37"/>
      <c r="I34" s="134">
        <v>0.14999999999999999</v>
      </c>
      <c r="J34" s="133">
        <f>ROUND(((SUM(BF117:BF119))*I34),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3">
        <f>ROUND((SUM(BG117:BG119)),  2)</f>
        <v>0</v>
      </c>
      <c r="G35" s="37"/>
      <c r="H35" s="37"/>
      <c r="I35" s="134">
        <v>0.20999999999999999</v>
      </c>
      <c r="J35" s="13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3">
        <f>ROUND((SUM(BH117:BH119)),  2)</f>
        <v>0</v>
      </c>
      <c r="G36" s="37"/>
      <c r="H36" s="37"/>
      <c r="I36" s="134">
        <v>0.14999999999999999</v>
      </c>
      <c r="J36" s="13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3">
        <f>ROUND((SUM(BI117:BI119)),  2)</f>
        <v>0</v>
      </c>
      <c r="G37" s="37"/>
      <c r="H37" s="37"/>
      <c r="I37" s="134">
        <v>0</v>
      </c>
      <c r="J37" s="13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3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5"/>
      <c r="D39" s="136" t="s">
        <v>45</v>
      </c>
      <c r="E39" s="80"/>
      <c r="F39" s="80"/>
      <c r="G39" s="137" t="s">
        <v>46</v>
      </c>
      <c r="H39" s="138" t="s">
        <v>47</v>
      </c>
      <c r="I39" s="139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3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42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43" t="s">
        <v>51</v>
      </c>
      <c r="G61" s="57" t="s">
        <v>50</v>
      </c>
      <c r="H61" s="40"/>
      <c r="I61" s="144"/>
      <c r="J61" s="14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6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43" t="s">
        <v>51</v>
      </c>
      <c r="G76" s="57" t="s">
        <v>50</v>
      </c>
      <c r="H76" s="40"/>
      <c r="I76" s="144"/>
      <c r="J76" s="14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8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123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3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123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2" t="str">
        <f>E7</f>
        <v>Ostrov, Jáchymovská ulice - řešení dopravy v klidu (úsek Hlavní - Tesco)</v>
      </c>
      <c r="F85" s="31"/>
      <c r="G85" s="31"/>
      <c r="H85" s="31"/>
      <c r="I85" s="123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123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vegetační úpravy</v>
      </c>
      <c r="F87" s="37"/>
      <c r="G87" s="37"/>
      <c r="H87" s="37"/>
      <c r="I87" s="123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3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 xml:space="preserve"> </v>
      </c>
      <c r="G89" s="37"/>
      <c r="H89" s="37"/>
      <c r="I89" s="124" t="s">
        <v>21</v>
      </c>
      <c r="J89" s="68" t="str">
        <f>IF(J12="","",J12)</f>
        <v>11. 2. 2019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3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Město Ostrov</v>
      </c>
      <c r="G91" s="37"/>
      <c r="H91" s="37"/>
      <c r="I91" s="124" t="s">
        <v>29</v>
      </c>
      <c r="J91" s="35" t="str">
        <f>E21</f>
        <v>BPO s.r.o.Ostrov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4" t="s">
        <v>32</v>
      </c>
      <c r="J92" s="35" t="str">
        <f>E24</f>
        <v>Neubauerová Soňa, SK-Projekt Ostrov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3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9" t="s">
        <v>102</v>
      </c>
      <c r="D94" s="135"/>
      <c r="E94" s="135"/>
      <c r="F94" s="135"/>
      <c r="G94" s="135"/>
      <c r="H94" s="135"/>
      <c r="I94" s="150"/>
      <c r="J94" s="151" t="s">
        <v>103</v>
      </c>
      <c r="K94" s="13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3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2" t="s">
        <v>104</v>
      </c>
      <c r="D96" s="37"/>
      <c r="E96" s="37"/>
      <c r="F96" s="37"/>
      <c r="G96" s="37"/>
      <c r="H96" s="37"/>
      <c r="I96" s="123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s="9" customFormat="1" ht="24.96" customHeight="1">
      <c r="A97" s="9"/>
      <c r="B97" s="153"/>
      <c r="C97" s="9"/>
      <c r="D97" s="154" t="s">
        <v>798</v>
      </c>
      <c r="E97" s="155"/>
      <c r="F97" s="155"/>
      <c r="G97" s="155"/>
      <c r="H97" s="155"/>
      <c r="I97" s="156"/>
      <c r="J97" s="157">
        <f>J118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123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147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148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120</v>
      </c>
      <c r="D104" s="37"/>
      <c r="E104" s="37"/>
      <c r="F104" s="37"/>
      <c r="G104" s="37"/>
      <c r="H104" s="37"/>
      <c r="I104" s="123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123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15</v>
      </c>
      <c r="D106" s="37"/>
      <c r="E106" s="37"/>
      <c r="F106" s="37"/>
      <c r="G106" s="37"/>
      <c r="H106" s="37"/>
      <c r="I106" s="123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2" t="str">
        <f>E7</f>
        <v>Ostrov, Jáchymovská ulice - řešení dopravy v klidu (úsek Hlavní - Tesco)</v>
      </c>
      <c r="F107" s="31"/>
      <c r="G107" s="31"/>
      <c r="H107" s="31"/>
      <c r="I107" s="123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99</v>
      </c>
      <c r="D108" s="37"/>
      <c r="E108" s="37"/>
      <c r="F108" s="37"/>
      <c r="G108" s="37"/>
      <c r="H108" s="37"/>
      <c r="I108" s="123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05 - vegetační úpravy</v>
      </c>
      <c r="F109" s="37"/>
      <c r="G109" s="37"/>
      <c r="H109" s="37"/>
      <c r="I109" s="123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123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19</v>
      </c>
      <c r="D111" s="37"/>
      <c r="E111" s="37"/>
      <c r="F111" s="26" t="str">
        <f>F12</f>
        <v xml:space="preserve"> </v>
      </c>
      <c r="G111" s="37"/>
      <c r="H111" s="37"/>
      <c r="I111" s="124" t="s">
        <v>21</v>
      </c>
      <c r="J111" s="68" t="str">
        <f>IF(J12="","",J12)</f>
        <v>11. 2. 2019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123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23</v>
      </c>
      <c r="D113" s="37"/>
      <c r="E113" s="37"/>
      <c r="F113" s="26" t="str">
        <f>E15</f>
        <v>Město Ostrov</v>
      </c>
      <c r="G113" s="37"/>
      <c r="H113" s="37"/>
      <c r="I113" s="124" t="s">
        <v>29</v>
      </c>
      <c r="J113" s="35" t="str">
        <f>E21</f>
        <v>BPO s.r.o.Ostrov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27</v>
      </c>
      <c r="D114" s="37"/>
      <c r="E114" s="37"/>
      <c r="F114" s="26" t="str">
        <f>IF(E18="","",E18)</f>
        <v>Vyplň údaj</v>
      </c>
      <c r="G114" s="37"/>
      <c r="H114" s="37"/>
      <c r="I114" s="124" t="s">
        <v>32</v>
      </c>
      <c r="J114" s="35" t="str">
        <f>E24</f>
        <v>Neubauerová Soňa, SK-Projekt Ostrov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123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63"/>
      <c r="B116" s="164"/>
      <c r="C116" s="165" t="s">
        <v>121</v>
      </c>
      <c r="D116" s="166" t="s">
        <v>60</v>
      </c>
      <c r="E116" s="166" t="s">
        <v>56</v>
      </c>
      <c r="F116" s="166" t="s">
        <v>57</v>
      </c>
      <c r="G116" s="166" t="s">
        <v>122</v>
      </c>
      <c r="H116" s="166" t="s">
        <v>123</v>
      </c>
      <c r="I116" s="167" t="s">
        <v>124</v>
      </c>
      <c r="J116" s="168" t="s">
        <v>103</v>
      </c>
      <c r="K116" s="169" t="s">
        <v>125</v>
      </c>
      <c r="L116" s="170"/>
      <c r="M116" s="85" t="s">
        <v>1</v>
      </c>
      <c r="N116" s="86" t="s">
        <v>39</v>
      </c>
      <c r="O116" s="86" t="s">
        <v>126</v>
      </c>
      <c r="P116" s="86" t="s">
        <v>127</v>
      </c>
      <c r="Q116" s="86" t="s">
        <v>128</v>
      </c>
      <c r="R116" s="86" t="s">
        <v>129</v>
      </c>
      <c r="S116" s="86" t="s">
        <v>130</v>
      </c>
      <c r="T116" s="87" t="s">
        <v>131</v>
      </c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="2" customFormat="1" ht="22.8" customHeight="1">
      <c r="A117" s="37"/>
      <c r="B117" s="38"/>
      <c r="C117" s="92" t="s">
        <v>132</v>
      </c>
      <c r="D117" s="37"/>
      <c r="E117" s="37"/>
      <c r="F117" s="37"/>
      <c r="G117" s="37"/>
      <c r="H117" s="37"/>
      <c r="I117" s="123"/>
      <c r="J117" s="171">
        <f>BK117</f>
        <v>0</v>
      </c>
      <c r="K117" s="37"/>
      <c r="L117" s="38"/>
      <c r="M117" s="88"/>
      <c r="N117" s="72"/>
      <c r="O117" s="89"/>
      <c r="P117" s="172">
        <f>P118</f>
        <v>0</v>
      </c>
      <c r="Q117" s="89"/>
      <c r="R117" s="172">
        <f>R118</f>
        <v>0</v>
      </c>
      <c r="S117" s="89"/>
      <c r="T117" s="173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74</v>
      </c>
      <c r="AU117" s="18" t="s">
        <v>105</v>
      </c>
      <c r="BK117" s="174">
        <f>BK118</f>
        <v>0</v>
      </c>
    </row>
    <row r="118" s="12" customFormat="1" ht="25.92" customHeight="1">
      <c r="A118" s="12"/>
      <c r="B118" s="175"/>
      <c r="C118" s="12"/>
      <c r="D118" s="176" t="s">
        <v>74</v>
      </c>
      <c r="E118" s="177" t="s">
        <v>799</v>
      </c>
      <c r="F118" s="177" t="s">
        <v>800</v>
      </c>
      <c r="G118" s="12"/>
      <c r="H118" s="12"/>
      <c r="I118" s="178"/>
      <c r="J118" s="179">
        <f>BK118</f>
        <v>0</v>
      </c>
      <c r="K118" s="12"/>
      <c r="L118" s="175"/>
      <c r="M118" s="180"/>
      <c r="N118" s="181"/>
      <c r="O118" s="181"/>
      <c r="P118" s="182">
        <f>P119</f>
        <v>0</v>
      </c>
      <c r="Q118" s="181"/>
      <c r="R118" s="182">
        <f>R119</f>
        <v>0</v>
      </c>
      <c r="S118" s="181"/>
      <c r="T118" s="18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6" t="s">
        <v>83</v>
      </c>
      <c r="AT118" s="184" t="s">
        <v>74</v>
      </c>
      <c r="AU118" s="184" t="s">
        <v>75</v>
      </c>
      <c r="AY118" s="176" t="s">
        <v>135</v>
      </c>
      <c r="BK118" s="185">
        <f>BK119</f>
        <v>0</v>
      </c>
    </row>
    <row r="119" s="2" customFormat="1" ht="16.5" customHeight="1">
      <c r="A119" s="37"/>
      <c r="B119" s="188"/>
      <c r="C119" s="189" t="s">
        <v>83</v>
      </c>
      <c r="D119" s="189" t="s">
        <v>137</v>
      </c>
      <c r="E119" s="190" t="s">
        <v>80</v>
      </c>
      <c r="F119" s="191" t="s">
        <v>800</v>
      </c>
      <c r="G119" s="192" t="s">
        <v>742</v>
      </c>
      <c r="H119" s="193">
        <v>1</v>
      </c>
      <c r="I119" s="194"/>
      <c r="J119" s="193">
        <f>ROUND(I119*H119,2)</f>
        <v>0</v>
      </c>
      <c r="K119" s="195"/>
      <c r="L119" s="38"/>
      <c r="M119" s="236" t="s">
        <v>1</v>
      </c>
      <c r="N119" s="237" t="s">
        <v>40</v>
      </c>
      <c r="O119" s="238"/>
      <c r="P119" s="239">
        <f>O119*H119</f>
        <v>0</v>
      </c>
      <c r="Q119" s="239">
        <v>0</v>
      </c>
      <c r="R119" s="239">
        <f>Q119*H119</f>
        <v>0</v>
      </c>
      <c r="S119" s="239">
        <v>0</v>
      </c>
      <c r="T119" s="240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0" t="s">
        <v>141</v>
      </c>
      <c r="AT119" s="200" t="s">
        <v>137</v>
      </c>
      <c r="AU119" s="200" t="s">
        <v>83</v>
      </c>
      <c r="AY119" s="18" t="s">
        <v>135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8" t="s">
        <v>83</v>
      </c>
      <c r="BK119" s="201">
        <f>ROUND(I119*H119,2)</f>
        <v>0</v>
      </c>
      <c r="BL119" s="18" t="s">
        <v>141</v>
      </c>
      <c r="BM119" s="200" t="s">
        <v>801</v>
      </c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147"/>
      <c r="J120" s="60"/>
      <c r="K120" s="60"/>
      <c r="L120" s="38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2020-02-24T10:44:49Z</dcterms:created>
  <dcterms:modified xsi:type="dcterms:W3CDTF">2020-02-24T10:44:52Z</dcterms:modified>
</cp:coreProperties>
</file>